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ЭО\Только для ПЭО\ТАРИФЫ и Калькуляции по расценкам на услуги Холдинга\Раскрытие информации по компаниям\НЭСК\2019\до 1 марта 2019 г\На сайте\+\"/>
    </mc:Choice>
  </mc:AlternateContent>
  <bookViews>
    <workbookView xWindow="0" yWindow="0" windowWidth="28800" windowHeight="12435" activeTab="2"/>
  </bookViews>
  <sheets>
    <sheet name="Единые котловые " sheetId="10" r:id="rId1"/>
    <sheet name="Индивидуальные" sheetId="2" r:id="rId2"/>
    <sheet name="Тех.присоединение стандарт" sheetId="9" r:id="rId3"/>
  </sheets>
  <definedNames>
    <definedName name="_xlnm.Print_Area" localSheetId="0">'Единые котловые '!$A$1:$K$21</definedName>
    <definedName name="_xlnm.Print_Area" localSheetId="1">Индивидуальные!$A$1:$H$21</definedName>
    <definedName name="_xlnm.Print_Area" localSheetId="2">'Тех.присоединение стандарт'!$A$1:$G$261</definedName>
  </definedNames>
  <calcPr calcId="152511"/>
</workbook>
</file>

<file path=xl/calcChain.xml><?xml version="1.0" encoding="utf-8"?>
<calcChain xmlns="http://schemas.openxmlformats.org/spreadsheetml/2006/main">
  <c r="G21" i="2" l="1"/>
  <c r="F21" i="2"/>
  <c r="D21" i="2"/>
  <c r="C21" i="2"/>
  <c r="G13" i="2"/>
  <c r="F13" i="2"/>
  <c r="D13" i="2"/>
  <c r="C13" i="2"/>
  <c r="G12" i="2"/>
  <c r="F12" i="2"/>
  <c r="D12" i="2"/>
  <c r="C12" i="2"/>
  <c r="G11" i="2"/>
  <c r="F11" i="2"/>
  <c r="D11" i="2"/>
  <c r="C11" i="2"/>
  <c r="G10" i="2"/>
  <c r="F10" i="2"/>
  <c r="D10" i="2"/>
  <c r="C10" i="2"/>
  <c r="G9" i="2"/>
  <c r="F9" i="2"/>
  <c r="D9" i="2"/>
  <c r="C9" i="2"/>
</calcChain>
</file>

<file path=xl/sharedStrings.xml><?xml version="1.0" encoding="utf-8"?>
<sst xmlns="http://schemas.openxmlformats.org/spreadsheetml/2006/main" count="909" uniqueCount="150">
  <si>
    <t>№ п/п</t>
  </si>
  <si>
    <t>Тарифные группы потребителей электрической энергии (мощности)</t>
  </si>
  <si>
    <t>Единица измерения</t>
  </si>
  <si>
    <t>1 полугодие</t>
  </si>
  <si>
    <t>2 полугодие</t>
  </si>
  <si>
    <t>Диапазоны напряжения</t>
  </si>
  <si>
    <t>ВН</t>
  </si>
  <si>
    <t>СН-I</t>
  </si>
  <si>
    <t>CH-II</t>
  </si>
  <si>
    <t>НН</t>
  </si>
  <si>
    <t>СН-II</t>
  </si>
  <si>
    <t>1.</t>
  </si>
  <si>
    <t xml:space="preserve">Прочие потребители  (тарифы указываются без учета НДС)                                                                </t>
  </si>
  <si>
    <t>1.1.</t>
  </si>
  <si>
    <t xml:space="preserve">Одноставочный тариф      </t>
  </si>
  <si>
    <t xml:space="preserve">руб./кВт·ч   </t>
  </si>
  <si>
    <t>1.2.</t>
  </si>
  <si>
    <t xml:space="preserve">Двухставочный тариф                                             </t>
  </si>
  <si>
    <t>1.2.1.</t>
  </si>
  <si>
    <t>руб./кВт·мес.</t>
  </si>
  <si>
    <t>1.2.2.</t>
  </si>
  <si>
    <t>2.1.</t>
  </si>
  <si>
    <t xml:space="preserve">Одноставочный тариф </t>
  </si>
  <si>
    <t>3.1.</t>
  </si>
  <si>
    <t>Население, проживающее в сельских населенных пунктах</t>
  </si>
  <si>
    <t>Приравненные к населению категории потребителей</t>
  </si>
  <si>
    <t xml:space="preserve">ставка за содержание электрических сетей      </t>
  </si>
  <si>
    <t>ставка на оплату технологического расхода (потерь) в электрических  сетях</t>
  </si>
  <si>
    <t>Население и приравненные к нему категории потребителей (тарифы указываются без учета НДС)</t>
  </si>
  <si>
    <t>2.2.</t>
  </si>
  <si>
    <t>2.3.</t>
  </si>
  <si>
    <t>2.4.</t>
  </si>
  <si>
    <t>Таблица 1</t>
  </si>
  <si>
    <t>Наименование сетевых организаций</t>
  </si>
  <si>
    <t>Двухставочный тариф</t>
  </si>
  <si>
    <t>Одноставочный тариф</t>
  </si>
  <si>
    <t>ставка за содержание электрических сетей</t>
  </si>
  <si>
    <t>ставка на оплату технологического расхода (потерь)</t>
  </si>
  <si>
    <t>руб./кВт*мес.</t>
  </si>
  <si>
    <t>руб./кВт*ч</t>
  </si>
  <si>
    <t>ЗАО "НЭСК" - Филиал ПАО "МРСК Волги" - "Саратовские распределительные сети"</t>
  </si>
  <si>
    <t>ЗАО "НЭСК" - ОАО "Оборонэнерго" филиал "Приволжский"</t>
  </si>
  <si>
    <t>ЗАО "НЭСК" - ООО "Саратовская теплотехническая компания"</t>
  </si>
  <si>
    <t>Таблица 2</t>
  </si>
  <si>
    <t>Таблица 3</t>
  </si>
  <si>
    <t>Наименование ставки</t>
  </si>
  <si>
    <t>Обозначение</t>
  </si>
  <si>
    <t>С1</t>
  </si>
  <si>
    <t>С1.1</t>
  </si>
  <si>
    <t>С1.2</t>
  </si>
  <si>
    <t>по постоянной схеме</t>
  </si>
  <si>
    <t>по временной схеме</t>
  </si>
  <si>
    <t>С2</t>
  </si>
  <si>
    <t>С3</t>
  </si>
  <si>
    <t>С4</t>
  </si>
  <si>
    <t xml:space="preserve">ЗАО "НЭСК" - ООО "Транзит 2000" </t>
  </si>
  <si>
    <t>Население, за исключением указанного в пунктах 2.2. и 2.3.</t>
  </si>
  <si>
    <t xml:space="preserve"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</t>
  </si>
  <si>
    <t>(без учета НДС)</t>
  </si>
  <si>
    <t>Наименование мероприятия</t>
  </si>
  <si>
    <t>Уровень напряжения в точке присоединения мощности Заявителя</t>
  </si>
  <si>
    <t>Обознач.</t>
  </si>
  <si>
    <t xml:space="preserve">Ед. изм. </t>
  </si>
  <si>
    <t>Размер стандартизированных тарифных ставок</t>
  </si>
  <si>
    <t>для Заявителей, за исключением Заявителей с присоединяемой мощностью до 150 кВт включительно</t>
  </si>
  <si>
    <t xml:space="preserve">(с учетом ранее присоединенной мощностью) </t>
  </si>
  <si>
    <t xml:space="preserve">для Заявителей с присоединяемой мощностью до 150 кВт включительно (с учетом ранее присоединенной мощностью) </t>
  </si>
  <si>
    <t>Стандартизированная тарифная ставка на покрытие расходов сетевой организации на строительство воздушных линий электропередачи в расчете на 1 км линий</t>
  </si>
  <si>
    <t>х</t>
  </si>
  <si>
    <t>руб./км</t>
  </si>
  <si>
    <t>НН (0,4 кВ и ниже)</t>
  </si>
  <si>
    <t>1.3.</t>
  </si>
  <si>
    <t>1.4.</t>
  </si>
  <si>
    <t>1.5.</t>
  </si>
  <si>
    <t xml:space="preserve">Стандартизированная тарифная ставка на покрытие расходов сетевой организации на строительство кабельных линий электропередачи в расчете на 1 км линий </t>
  </si>
  <si>
    <t xml:space="preserve">Стандартизированная тарифная ставка на покрытие расходов сетевой организации на строительство пунктов секционирования </t>
  </si>
  <si>
    <t>НН (0,4 кВ и ниже);</t>
  </si>
  <si>
    <t>4.1.</t>
  </si>
  <si>
    <t>НН (0,4 кВ и ниже); СН2 (20-1кВ)</t>
  </si>
  <si>
    <t>4.2.</t>
  </si>
  <si>
    <t>5.1.</t>
  </si>
  <si>
    <t>5.2.</t>
  </si>
  <si>
    <t>руб./кВт</t>
  </si>
  <si>
    <t>Стандартизированная тарифная ставка С1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 к электрическим сетям территориальных сетевых организаций Саратовской области</t>
  </si>
  <si>
    <t>Подготовка и выдача сетевой организацией технических условий</t>
  </si>
  <si>
    <t xml:space="preserve">Проверка сетевой организацией выполнения Заявителем технических условий </t>
  </si>
  <si>
    <t>с сечением провода до 50 квадратных мм включительно</t>
  </si>
  <si>
    <t>с сечением провода от 50 до 100 квадратных мм включительно</t>
  </si>
  <si>
    <t>с сечением провода от 100 до 200 квадратных мм включительно</t>
  </si>
  <si>
    <t>с изолированным медным проводом на железобетонных опорах</t>
  </si>
  <si>
    <t>с изолированным сталеалюминиевым проводом на железобетонных опорах</t>
  </si>
  <si>
    <t>СН2(20-1 кВ)</t>
  </si>
  <si>
    <t>с изолированным алюминиевым проводом на железобетонных опорах</t>
  </si>
  <si>
    <t>с неизолированным сталеалюминиевым проводом на железобетонных опорах</t>
  </si>
  <si>
    <t>В траншеях многожильным кабелем с бумажной изоляцией</t>
  </si>
  <si>
    <t>В траншеях многожильным кабелем с резиновой и пластмассовой изоляцией</t>
  </si>
  <si>
    <t>с сечением провода от 200 до 500 квадратных мм включительно</t>
  </si>
  <si>
    <t>выполненные горизонтальным наклонным бурением многожильным кабелем с бумажной изоляцией</t>
  </si>
  <si>
    <t>распределительные пункты (РП) с номинальным током от 250 до 500 А включительно</t>
  </si>
  <si>
    <t>С5</t>
  </si>
  <si>
    <t>однотрансформаторные</t>
  </si>
  <si>
    <t>с трансформаторной мощностью до 25 кВА включительно</t>
  </si>
  <si>
    <t>с трансформаторной мощностью от 100  до 250 кВА включительно</t>
  </si>
  <si>
    <t>с трансформаторной мощностью от 250  до 500 кВА включительно</t>
  </si>
  <si>
    <t>двухтрансформаторные и более</t>
  </si>
  <si>
    <t>с трансформаторной мощностью от 500 до 900 кВА включительно</t>
  </si>
  <si>
    <t xml:space="preserve">с трансформаторной мощностью свыше 1000 кВА </t>
  </si>
  <si>
    <t>Стандартизированная ставка на покрытие расходов сетевой организации на строительство распределительных трансформаторных подстанций (РТП) с уровнем напряжения до 35 кВ</t>
  </si>
  <si>
    <t>С6</t>
  </si>
  <si>
    <t>Стандартизированная ставка в ценах периода регулирования (руб. за одно присоединение) (без учета НДС)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</si>
  <si>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</t>
  </si>
  <si>
    <t>Подготовка и выдача сетевой организацией технических условий Заявителю (ТУ)</t>
  </si>
  <si>
    <t>Стандартизированные тарифные ставки (С2, С3, С4, С5, С6, С7) на технологическое присоединение 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 к электрическим сетям территориальных сетевых организаций Саратовской области, включающие расходы сетевой организации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</t>
  </si>
  <si>
    <t>Для территорий, не относящихся к городским населенным пунктам</t>
  </si>
  <si>
    <t>с</t>
  </si>
  <si>
    <t>Стандартизированная тарифная ставка на покрытие расходов сетевой организации на строительство  трансформаторных подстанций (ТП), за исключением распределительных трансформаторных подстанций (РТП) до 35 кВ</t>
  </si>
  <si>
    <t>с трансформаторной мощностью от 25  до 100 кВА включительно</t>
  </si>
  <si>
    <t>с трансформаторной мощностью от 500  до 900 кВА включительно</t>
  </si>
  <si>
    <t>Ставки за единицу максимальной мощности (С2, С3, С4, С5, С6, С7) на технологическое присоединение 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 к электрическим сетям территориальных сетевых организаций Саратовской области, на уровне напряжения 35 кВ и ниже и максимальной мощности менее 8900 кВ по третьей категории надежности (по одному источнику электроснабжения) ( с учетом ранее присоединенной в данной точке присоединения мощности)</t>
  </si>
  <si>
    <t>Для территорий городских населенных пунктов</t>
  </si>
  <si>
    <t>Размер ставки за единицу максимальной мощности</t>
  </si>
  <si>
    <t>Ставказа единицу максимальной мощности на покрытие расходов  сетевой организации на строительство воздушных линий электропередачи</t>
  </si>
  <si>
    <t>с изолированным алюминиевым проводом на металлических опорах</t>
  </si>
  <si>
    <t>с сечением провода от 25 до 50 квадратных мм включительно</t>
  </si>
  <si>
    <t>с сечением провода от 50 до 75 квадратных мм включительно</t>
  </si>
  <si>
    <t>с сечением провода от 75 до 100 квадратных мм включительно</t>
  </si>
  <si>
    <t>с сечением провода до 25 квадратных мм включительно</t>
  </si>
  <si>
    <t>с сечением провода свыше 200 квадратных мм включительно</t>
  </si>
  <si>
    <t>Для  территорий, не относящихся к городским населенным пунктам</t>
  </si>
  <si>
    <t>руб./кВт.</t>
  </si>
  <si>
    <t>руб./шт.</t>
  </si>
  <si>
    <t>Для территорий  городских населенных пунктов</t>
  </si>
  <si>
    <t>Стандартизированная ставка в ценах периода регулирования в расчете на единицу максимальной мощности (руб./кВт) (без учета НДС)</t>
  </si>
  <si>
    <t>ЗАО "НЭСК"- ООО "ОБЪЕДИНЕННАЯ ЭНЕРГЕТИЧЕСКАЯ КОМПАНИЯ"</t>
  </si>
  <si>
    <t>ЗАО "НЭСК"- ООО "Саратовская территориальная электросетевая компания"</t>
  </si>
  <si>
    <t>ЗАО "СПГЭС"- ЗАО "НЭСК"</t>
  </si>
  <si>
    <t>Постановлением комитета государственного регулирования Саратовской области от 28 декабря 2018 года №58/10 "Об установлении индивидуальных тарифов на услуги по передаче электрической энергии для взаиморасчетов ЗАО "Независимая электросетевая компания" (ЗАО "НЭСК") с территориальными сетевыми организациями на 2019 год" установлены и введены в действие с 1 января 2019 года индивидуальные тарифы на услуги по передаче электрической энергии для взаиморасчетов ЗАО "Независимая электросетевая компания" (ЗАО "НЭСК") с территориальными сетевыми организациями, согласно таблице 1</t>
  </si>
  <si>
    <t>Постановлением комитета государственного регулирования тарифов Саратовской области от 28 декабря 2018 года № 58/11 «Об установлении индивидуальных тарифов на услуги по передаче электрической энергии для взаиморасчетов ЗАО «Саратовское предприятие городских электрических сетей» (ЗАО «СПГЭС») с территориальными сетевыми организациями на 2019 год» установлены и введены в действие с 1 января 2019 года индивидуальные тарифы на услуги по передаче электроэнергии для взаиморасчетов ЗАО «СПГЭС» и ЗАО «НЭСК», согласно таблице 2.</t>
  </si>
  <si>
    <t>Постановлением комитета государственного регулирования тарифов Саратовской области от 27 декабря 2018 года № 57/2 «Об установлении стандартизированных тарифных ставок платы за технологическое присоединение энергопринимающих устройств (энергетических установок) к электрическим сетям территориальных сетевых организаций Саратовской области на 2019 год» установлены и введены в действие с 1 января 2019 года  стандартизированные тарифные ставки платы за технологическое присоединение энергопринимающих устройств к сетям ООО «Саратовская теплотехническая компания» на уровне напряжения ниже 35 кВ и мощности менее 8900 кВт, согласно таблице 3 и 4</t>
  </si>
  <si>
    <t>с сечением провода  до 50 квадратных мм включительно</t>
  </si>
  <si>
    <t>В траншеях одножильным кабелем с бумажной изоляцией</t>
  </si>
  <si>
    <t>Стандартизированная тарифная ставка на покрытие расходов сетевой организации строительство трансформаторных подстанций (ТП), за исключением распределительных трансформаторных подстанций (РТП) с уровнем напряжения до 35 кВ</t>
  </si>
  <si>
    <t>В траншеях одножильным кабелем с резиновой и пластмассовой изоляцией</t>
  </si>
  <si>
    <t>В траншеях многожильным кабелем с  резиновой и пластмассовой изоляцией</t>
  </si>
  <si>
    <t>с изолированнымалюминиевым проводом на металлических опорах</t>
  </si>
  <si>
    <t>Стандартизированная тарифная ставка на покрытие расходов сетевой организации на строительство кабельных линий электропередачи в расчете на 1 км линий</t>
  </si>
  <si>
    <t>Стандартизированная тарифная ставка на покрытие расходов сетевой организации строительство  трансформаторных подстанций (ТП), за исключением распределительных трансформаторных подстанций (РТП) с уровнем напряжения до 35 кВ</t>
  </si>
  <si>
    <t>Стандартизированная тарифная ставка на покрытие расходов сетевой организации на строительство распределительных трансформаторных подстанций (РТП) с уровнем напряжения до 35 кВ</t>
  </si>
  <si>
    <t>Стандартизированная тарифная ставка на покрытие расходов  сетевой организации на строительство воздушных линий электропередачи в расчете на 1 км линий</t>
  </si>
  <si>
    <t>Постановлением комитета государственного регулирования Саратовской области от 28 декабря 2018 года № 58/8 "Об установлении единых (котловых) тарифов на услуги по передаче электрической энергии по сетям Саратовской области" установлены и введены в действие с 1 января 2019 года единые (котловые) тарифы на услуги по передаче электрической энергии по сетям Саратовской области, согласно таблице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</si>
</sst>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000_р_._-;\-* #,##0.00000_р_._-;_-* &quot;-&quot;??_р_._-;_-@_-"/>
  </numFmts>
  <fonts count="12" x14ac:knownFonts="1">
    <font>
      <sz val="10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u/>
      <sz val="10"/>
      <color theme="10"/>
      <name val="Tahoma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5" fillId="0" borderId="0" xfId="0" applyFont="1" applyAlignment="1">
      <alignment horizontal="right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wrapText="1"/>
    </xf>
    <xf numFmtId="165" fontId="4" fillId="0" borderId="1" xfId="1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0" fontId="3" fillId="0" borderId="0" xfId="2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0" fillId="0" borderId="0" xfId="0"/>
    <xf numFmtId="0" fontId="5" fillId="0" borderId="0" xfId="0" applyFont="1" applyAlignment="1">
      <alignment horizontal="right"/>
    </xf>
    <xf numFmtId="0" fontId="7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" fontId="7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2" fillId="0" borderId="0" xfId="0" applyFont="1"/>
    <xf numFmtId="164" fontId="7" fillId="0" borderId="1" xfId="1" applyFont="1" applyBorder="1" applyAlignment="1">
      <alignment horizontal="center" vertical="center" wrapText="1"/>
    </xf>
    <xf numFmtId="164" fontId="6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" fontId="7" fillId="0" borderId="2" xfId="0" applyNumberFormat="1" applyFont="1" applyBorder="1" applyAlignment="1">
      <alignment horizontal="center" vertical="center"/>
    </xf>
    <xf numFmtId="16" fontId="7" fillId="0" borderId="4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16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zoomScale="130" zoomScaleNormal="130" zoomScaleSheetLayoutView="100" workbookViewId="0">
      <selection activeCell="F26" sqref="F26"/>
    </sheetView>
  </sheetViews>
  <sheetFormatPr defaultRowHeight="12.75" x14ac:dyDescent="0.2"/>
  <cols>
    <col min="1" max="1" width="7.140625" style="22" customWidth="1"/>
    <col min="2" max="2" width="25.7109375" style="2" customWidth="1"/>
    <col min="3" max="3" width="10" style="1" customWidth="1"/>
    <col min="4" max="5" width="12.85546875" style="22" customWidth="1"/>
    <col min="6" max="6" width="13.85546875" style="22" customWidth="1"/>
    <col min="7" max="7" width="14.28515625" style="22" customWidth="1"/>
    <col min="8" max="9" width="12.85546875" style="22" customWidth="1"/>
    <col min="10" max="10" width="14.7109375" style="22" customWidth="1"/>
    <col min="11" max="11" width="17.140625" style="22" customWidth="1"/>
    <col min="12" max="12" width="27" style="22" customWidth="1"/>
    <col min="13" max="16384" width="9.140625" style="22"/>
  </cols>
  <sheetData>
    <row r="1" spans="1:12" ht="54.75" customHeight="1" x14ac:dyDescent="0.2">
      <c r="A1" s="71" t="s">
        <v>149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11"/>
    </row>
    <row r="2" spans="1:12" x14ac:dyDescent="0.2">
      <c r="A2" s="4"/>
      <c r="B2" s="6"/>
      <c r="C2" s="7"/>
      <c r="D2" s="4"/>
      <c r="E2" s="4"/>
      <c r="F2" s="4"/>
      <c r="G2" s="4"/>
      <c r="H2" s="4"/>
      <c r="I2" s="4"/>
      <c r="J2" s="4"/>
      <c r="K2" s="4"/>
    </row>
    <row r="3" spans="1:12" x14ac:dyDescent="0.2">
      <c r="A3" s="4"/>
      <c r="B3" s="6"/>
      <c r="C3" s="7"/>
      <c r="D3" s="4"/>
      <c r="E3" s="4"/>
      <c r="F3" s="4"/>
      <c r="G3" s="4"/>
      <c r="H3" s="4"/>
      <c r="I3" s="4"/>
      <c r="J3" s="4"/>
      <c r="K3" s="23" t="s">
        <v>32</v>
      </c>
    </row>
    <row r="4" spans="1:12" ht="12.75" customHeight="1" x14ac:dyDescent="0.2">
      <c r="A4" s="72" t="s">
        <v>0</v>
      </c>
      <c r="B4" s="72" t="s">
        <v>1</v>
      </c>
      <c r="C4" s="72" t="s">
        <v>2</v>
      </c>
      <c r="D4" s="75" t="s">
        <v>3</v>
      </c>
      <c r="E4" s="76"/>
      <c r="F4" s="76"/>
      <c r="G4" s="77"/>
      <c r="H4" s="75" t="s">
        <v>4</v>
      </c>
      <c r="I4" s="76"/>
      <c r="J4" s="76"/>
      <c r="K4" s="77"/>
    </row>
    <row r="5" spans="1:12" ht="12.75" customHeight="1" x14ac:dyDescent="0.2">
      <c r="A5" s="73"/>
      <c r="B5" s="73"/>
      <c r="C5" s="73"/>
      <c r="D5" s="75" t="s">
        <v>5</v>
      </c>
      <c r="E5" s="76"/>
      <c r="F5" s="76"/>
      <c r="G5" s="77"/>
      <c r="H5" s="75" t="s">
        <v>5</v>
      </c>
      <c r="I5" s="76"/>
      <c r="J5" s="76"/>
      <c r="K5" s="77"/>
    </row>
    <row r="6" spans="1:12" ht="24.75" customHeight="1" x14ac:dyDescent="0.2">
      <c r="A6" s="74"/>
      <c r="B6" s="74"/>
      <c r="C6" s="74"/>
      <c r="D6" s="49" t="s">
        <v>6</v>
      </c>
      <c r="E6" s="49" t="s">
        <v>7</v>
      </c>
      <c r="F6" s="49" t="s">
        <v>8</v>
      </c>
      <c r="G6" s="49" t="s">
        <v>9</v>
      </c>
      <c r="H6" s="49" t="s">
        <v>6</v>
      </c>
      <c r="I6" s="49" t="s">
        <v>7</v>
      </c>
      <c r="J6" s="49" t="s">
        <v>10</v>
      </c>
      <c r="K6" s="49" t="s">
        <v>9</v>
      </c>
    </row>
    <row r="7" spans="1:12" s="1" customFormat="1" x14ac:dyDescent="0.2">
      <c r="A7" s="49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  <c r="H7" s="49">
        <v>8</v>
      </c>
      <c r="I7" s="49">
        <v>9</v>
      </c>
      <c r="J7" s="49">
        <v>10</v>
      </c>
      <c r="K7" s="49">
        <v>11</v>
      </c>
    </row>
    <row r="8" spans="1:12" ht="12.75" customHeight="1" x14ac:dyDescent="0.2">
      <c r="A8" s="49" t="s">
        <v>11</v>
      </c>
      <c r="B8" s="68" t="s">
        <v>12</v>
      </c>
      <c r="C8" s="68"/>
      <c r="D8" s="68"/>
      <c r="E8" s="68"/>
      <c r="F8" s="68"/>
      <c r="G8" s="68"/>
      <c r="H8" s="68"/>
      <c r="I8" s="68"/>
      <c r="J8" s="68"/>
      <c r="K8" s="68"/>
    </row>
    <row r="9" spans="1:12" x14ac:dyDescent="0.2">
      <c r="A9" s="49" t="s">
        <v>13</v>
      </c>
      <c r="B9" s="49" t="s">
        <v>14</v>
      </c>
      <c r="C9" s="49" t="s">
        <v>15</v>
      </c>
      <c r="D9" s="49">
        <v>1.5700099999999999</v>
      </c>
      <c r="E9" s="49">
        <v>2.1244800000000001</v>
      </c>
      <c r="F9" s="49">
        <v>3.5057800000000001</v>
      </c>
      <c r="G9" s="49">
        <v>3.78782</v>
      </c>
      <c r="H9" s="49">
        <v>1.5736399999999999</v>
      </c>
      <c r="I9" s="49">
        <v>2.1267200000000002</v>
      </c>
      <c r="J9" s="49">
        <v>3.5098699999999998</v>
      </c>
      <c r="K9" s="49">
        <v>3.7938900000000002</v>
      </c>
    </row>
    <row r="10" spans="1:12" x14ac:dyDescent="0.2">
      <c r="A10" s="49" t="s">
        <v>16</v>
      </c>
      <c r="B10" s="69" t="s">
        <v>17</v>
      </c>
      <c r="C10" s="69"/>
      <c r="D10" s="69"/>
      <c r="E10" s="69"/>
      <c r="F10" s="69"/>
      <c r="G10" s="69"/>
      <c r="H10" s="69"/>
      <c r="I10" s="69"/>
      <c r="J10" s="69"/>
      <c r="K10" s="69"/>
    </row>
    <row r="11" spans="1:12" ht="25.5" x14ac:dyDescent="0.2">
      <c r="A11" s="49" t="s">
        <v>18</v>
      </c>
      <c r="B11" s="49" t="s">
        <v>26</v>
      </c>
      <c r="C11" s="49" t="s">
        <v>19</v>
      </c>
      <c r="D11" s="9">
        <v>860.17024000000004</v>
      </c>
      <c r="E11" s="9">
        <v>857.71999000000005</v>
      </c>
      <c r="F11" s="9">
        <v>1504.2515599999999</v>
      </c>
      <c r="G11" s="9">
        <v>1896.71353</v>
      </c>
      <c r="H11" s="9">
        <v>858.59865000000002</v>
      </c>
      <c r="I11" s="9">
        <v>845.13027999999997</v>
      </c>
      <c r="J11" s="9">
        <v>1497.36878</v>
      </c>
      <c r="K11" s="9">
        <v>1905.89265</v>
      </c>
    </row>
    <row r="12" spans="1:12" ht="51" x14ac:dyDescent="0.2">
      <c r="A12" s="49" t="s">
        <v>20</v>
      </c>
      <c r="B12" s="49" t="s">
        <v>27</v>
      </c>
      <c r="C12" s="49" t="s">
        <v>15</v>
      </c>
      <c r="D12" s="9">
        <v>0.13435</v>
      </c>
      <c r="E12" s="9">
        <v>0.28165000000000001</v>
      </c>
      <c r="F12" s="9">
        <v>0.44274000000000002</v>
      </c>
      <c r="G12" s="9">
        <v>0.79703000000000002</v>
      </c>
      <c r="H12" s="9">
        <v>0.13467000000000001</v>
      </c>
      <c r="I12" s="9">
        <v>0.28187000000000001</v>
      </c>
      <c r="J12" s="9">
        <v>0.44305</v>
      </c>
      <c r="K12" s="9">
        <v>0.79735999999999996</v>
      </c>
    </row>
    <row r="13" spans="1:12" ht="12.75" customHeight="1" x14ac:dyDescent="0.2">
      <c r="A13" s="49">
        <v>2</v>
      </c>
      <c r="B13" s="70" t="s">
        <v>28</v>
      </c>
      <c r="C13" s="70"/>
      <c r="D13" s="70"/>
      <c r="E13" s="70"/>
      <c r="F13" s="70"/>
      <c r="G13" s="70"/>
      <c r="H13" s="70"/>
      <c r="I13" s="70"/>
      <c r="J13" s="70"/>
      <c r="K13" s="70"/>
    </row>
    <row r="14" spans="1:12" ht="12.75" customHeight="1" x14ac:dyDescent="0.2">
      <c r="A14" s="49" t="s">
        <v>21</v>
      </c>
      <c r="B14" s="67" t="s">
        <v>56</v>
      </c>
      <c r="C14" s="67"/>
      <c r="D14" s="67"/>
      <c r="E14" s="67"/>
      <c r="F14" s="67"/>
      <c r="G14" s="67"/>
      <c r="H14" s="67"/>
      <c r="I14" s="67"/>
      <c r="J14" s="67"/>
      <c r="K14" s="67"/>
    </row>
    <row r="15" spans="1:12" x14ac:dyDescent="0.2">
      <c r="A15" s="49"/>
      <c r="B15" s="8" t="s">
        <v>22</v>
      </c>
      <c r="C15" s="49" t="s">
        <v>15</v>
      </c>
      <c r="D15" s="66">
        <v>1.4334899999999999</v>
      </c>
      <c r="E15" s="66"/>
      <c r="F15" s="66"/>
      <c r="G15" s="66"/>
      <c r="H15" s="66">
        <v>1.4454400000000001</v>
      </c>
      <c r="I15" s="66"/>
      <c r="J15" s="66"/>
      <c r="K15" s="66"/>
    </row>
    <row r="16" spans="1:12" ht="27" customHeight="1" x14ac:dyDescent="0.2">
      <c r="A16" s="49" t="s">
        <v>29</v>
      </c>
      <c r="B16" s="59" t="s">
        <v>57</v>
      </c>
      <c r="C16" s="60"/>
      <c r="D16" s="60"/>
      <c r="E16" s="60"/>
      <c r="F16" s="60"/>
      <c r="G16" s="60"/>
      <c r="H16" s="60"/>
      <c r="I16" s="60"/>
      <c r="J16" s="60"/>
      <c r="K16" s="61"/>
    </row>
    <row r="17" spans="1:11" x14ac:dyDescent="0.2">
      <c r="A17" s="49"/>
      <c r="B17" s="8" t="s">
        <v>22</v>
      </c>
      <c r="C17" s="49" t="s">
        <v>15</v>
      </c>
      <c r="D17" s="66">
        <v>0.56698000000000004</v>
      </c>
      <c r="E17" s="66"/>
      <c r="F17" s="66"/>
      <c r="G17" s="66"/>
      <c r="H17" s="66">
        <v>0.55391999999999997</v>
      </c>
      <c r="I17" s="66"/>
      <c r="J17" s="66"/>
      <c r="K17" s="66"/>
    </row>
    <row r="18" spans="1:11" ht="12.75" customHeight="1" x14ac:dyDescent="0.2">
      <c r="A18" s="10" t="s">
        <v>30</v>
      </c>
      <c r="B18" s="67" t="s">
        <v>24</v>
      </c>
      <c r="C18" s="67"/>
      <c r="D18" s="67"/>
      <c r="E18" s="67"/>
      <c r="F18" s="67"/>
      <c r="G18" s="67"/>
      <c r="H18" s="67"/>
      <c r="I18" s="67"/>
      <c r="J18" s="67"/>
      <c r="K18" s="67"/>
    </row>
    <row r="19" spans="1:11" x14ac:dyDescent="0.2">
      <c r="A19" s="49"/>
      <c r="B19" s="8" t="s">
        <v>22</v>
      </c>
      <c r="C19" s="49" t="s">
        <v>15</v>
      </c>
      <c r="D19" s="66">
        <v>0.56677999999999995</v>
      </c>
      <c r="E19" s="66"/>
      <c r="F19" s="66"/>
      <c r="G19" s="66"/>
      <c r="H19" s="66">
        <v>0.55374000000000001</v>
      </c>
      <c r="I19" s="66"/>
      <c r="J19" s="66"/>
      <c r="K19" s="66"/>
    </row>
    <row r="20" spans="1:11" ht="12.75" customHeight="1" x14ac:dyDescent="0.2">
      <c r="A20" s="49" t="s">
        <v>31</v>
      </c>
      <c r="B20" s="59" t="s">
        <v>25</v>
      </c>
      <c r="C20" s="60"/>
      <c r="D20" s="60"/>
      <c r="E20" s="60"/>
      <c r="F20" s="60"/>
      <c r="G20" s="60"/>
      <c r="H20" s="60"/>
      <c r="I20" s="60"/>
      <c r="J20" s="60"/>
      <c r="K20" s="61"/>
    </row>
    <row r="21" spans="1:11" x14ac:dyDescent="0.2">
      <c r="A21" s="49"/>
      <c r="B21" s="8" t="s">
        <v>22</v>
      </c>
      <c r="C21" s="49" t="s">
        <v>15</v>
      </c>
      <c r="D21" s="62">
        <v>1.4337</v>
      </c>
      <c r="E21" s="63"/>
      <c r="F21" s="63"/>
      <c r="G21" s="64"/>
      <c r="H21" s="62">
        <v>1.44564</v>
      </c>
      <c r="I21" s="63"/>
      <c r="J21" s="63"/>
      <c r="K21" s="64"/>
    </row>
    <row r="22" spans="1:11" x14ac:dyDescent="0.2">
      <c r="A22" s="4"/>
      <c r="B22" s="6"/>
      <c r="C22" s="7"/>
      <c r="D22" s="4"/>
      <c r="E22" s="4"/>
      <c r="F22" s="4"/>
      <c r="G22" s="4"/>
      <c r="H22" s="4"/>
      <c r="I22" s="4"/>
      <c r="J22" s="4"/>
      <c r="K22" s="4"/>
    </row>
    <row r="23" spans="1:11" x14ac:dyDescent="0.2">
      <c r="A23" s="4"/>
      <c r="B23" s="6"/>
      <c r="C23" s="7"/>
      <c r="D23" s="4"/>
      <c r="E23" s="4"/>
      <c r="F23" s="4"/>
      <c r="G23" s="4"/>
      <c r="H23" s="4"/>
      <c r="I23" s="4"/>
      <c r="J23" s="4"/>
      <c r="K23" s="4"/>
    </row>
    <row r="24" spans="1:11" x14ac:dyDescent="0.2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</row>
    <row r="25" spans="1:11" x14ac:dyDescent="0.2">
      <c r="B25" s="13"/>
    </row>
    <row r="32" spans="1:11" x14ac:dyDescent="0.2">
      <c r="B32" s="13"/>
    </row>
  </sheetData>
  <mergeCells count="24">
    <mergeCell ref="A1:K1"/>
    <mergeCell ref="A4:A6"/>
    <mergeCell ref="B4:B6"/>
    <mergeCell ref="C4:C6"/>
    <mergeCell ref="D4:G4"/>
    <mergeCell ref="H4:K4"/>
    <mergeCell ref="D5:G5"/>
    <mergeCell ref="H5:K5"/>
    <mergeCell ref="B8:K8"/>
    <mergeCell ref="B10:K10"/>
    <mergeCell ref="B13:K13"/>
    <mergeCell ref="B14:K14"/>
    <mergeCell ref="D15:G15"/>
    <mergeCell ref="H15:K15"/>
    <mergeCell ref="B20:K20"/>
    <mergeCell ref="D21:G21"/>
    <mergeCell ref="H21:K21"/>
    <mergeCell ref="A24:K24"/>
    <mergeCell ref="B16:K16"/>
    <mergeCell ref="D17:G17"/>
    <mergeCell ref="H17:K17"/>
    <mergeCell ref="B18:K18"/>
    <mergeCell ref="D19:G19"/>
    <mergeCell ref="H19:K19"/>
  </mergeCells>
  <pageMargins left="0.7" right="0.7" top="0.75" bottom="0.75" header="0.3" footer="0.3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view="pageBreakPreview" topLeftCell="A4" zoomScaleNormal="110" zoomScaleSheetLayoutView="100" workbookViewId="0">
      <selection activeCell="O11" sqref="O11"/>
    </sheetView>
  </sheetViews>
  <sheetFormatPr defaultRowHeight="12.75" x14ac:dyDescent="0.2"/>
  <cols>
    <col min="2" max="2" width="33.85546875" customWidth="1"/>
    <col min="3" max="3" width="12.85546875" customWidth="1"/>
    <col min="4" max="4" width="16" customWidth="1"/>
    <col min="5" max="5" width="14.42578125" customWidth="1"/>
    <col min="6" max="6" width="14.7109375" customWidth="1"/>
    <col min="7" max="7" width="15.7109375" customWidth="1"/>
    <col min="8" max="8" width="14.5703125" customWidth="1"/>
  </cols>
  <sheetData>
    <row r="1" spans="1:8" ht="101.25" customHeight="1" x14ac:dyDescent="0.2">
      <c r="A1" s="71" t="s">
        <v>136</v>
      </c>
      <c r="B1" s="71"/>
      <c r="C1" s="71"/>
      <c r="D1" s="71"/>
      <c r="E1" s="71"/>
      <c r="F1" s="71"/>
      <c r="G1" s="71"/>
      <c r="H1" s="71"/>
    </row>
    <row r="2" spans="1:8" ht="15" customHeight="1" x14ac:dyDescent="0.2">
      <c r="A2" s="4"/>
      <c r="B2" s="4"/>
      <c r="C2" s="4"/>
      <c r="D2" s="4"/>
      <c r="E2" s="4"/>
      <c r="F2" s="4"/>
      <c r="G2" s="4"/>
      <c r="H2" s="3" t="s">
        <v>32</v>
      </c>
    </row>
    <row r="3" spans="1:8" ht="25.5" customHeight="1" x14ac:dyDescent="0.2">
      <c r="A3" s="69" t="s">
        <v>0</v>
      </c>
      <c r="B3" s="69" t="s">
        <v>33</v>
      </c>
      <c r="C3" s="69" t="s">
        <v>3</v>
      </c>
      <c r="D3" s="69"/>
      <c r="E3" s="69"/>
      <c r="F3" s="69" t="s">
        <v>4</v>
      </c>
      <c r="G3" s="69"/>
      <c r="H3" s="69"/>
    </row>
    <row r="4" spans="1:8" ht="30" customHeight="1" x14ac:dyDescent="0.2">
      <c r="A4" s="69"/>
      <c r="B4" s="69"/>
      <c r="C4" s="69" t="s">
        <v>34</v>
      </c>
      <c r="D4" s="69"/>
      <c r="E4" s="69" t="s">
        <v>35</v>
      </c>
      <c r="F4" s="69" t="s">
        <v>34</v>
      </c>
      <c r="G4" s="69"/>
      <c r="H4" s="69" t="s">
        <v>35</v>
      </c>
    </row>
    <row r="5" spans="1:8" ht="51" x14ac:dyDescent="0.2">
      <c r="A5" s="69"/>
      <c r="B5" s="69"/>
      <c r="C5" s="5" t="s">
        <v>36</v>
      </c>
      <c r="D5" s="5" t="s">
        <v>37</v>
      </c>
      <c r="E5" s="69"/>
      <c r="F5" s="5" t="s">
        <v>36</v>
      </c>
      <c r="G5" s="5" t="s">
        <v>37</v>
      </c>
      <c r="H5" s="69"/>
    </row>
    <row r="6" spans="1:8" ht="45" customHeight="1" x14ac:dyDescent="0.2">
      <c r="A6" s="69"/>
      <c r="B6" s="69"/>
      <c r="C6" s="5" t="s">
        <v>39</v>
      </c>
      <c r="D6" s="5" t="s">
        <v>38</v>
      </c>
      <c r="E6" s="5" t="s">
        <v>39</v>
      </c>
      <c r="F6" s="5" t="s">
        <v>39</v>
      </c>
      <c r="G6" s="5" t="s">
        <v>38</v>
      </c>
      <c r="H6" s="5" t="s">
        <v>39</v>
      </c>
    </row>
    <row r="7" spans="1:8" ht="22.5" customHeight="1" x14ac:dyDescent="0.2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</row>
    <row r="8" spans="1:8" ht="38.25" customHeight="1" x14ac:dyDescent="0.2">
      <c r="A8" s="5">
        <v>1</v>
      </c>
      <c r="B8" s="47" t="s">
        <v>40</v>
      </c>
      <c r="C8" s="45">
        <v>263.60966999999999</v>
      </c>
      <c r="D8" s="46">
        <v>0.23554</v>
      </c>
      <c r="E8" s="46">
        <v>0.93593999999999999</v>
      </c>
      <c r="F8" s="45">
        <v>263.60966999999999</v>
      </c>
      <c r="G8" s="46">
        <v>0.23554</v>
      </c>
      <c r="H8" s="46">
        <v>0.93593999999999999</v>
      </c>
    </row>
    <row r="9" spans="1:8" ht="45" customHeight="1" x14ac:dyDescent="0.2">
      <c r="A9" s="5">
        <v>2</v>
      </c>
      <c r="B9" s="47" t="s">
        <v>41</v>
      </c>
      <c r="C9" s="45">
        <f>430235.32/1000</f>
        <v>430.23532</v>
      </c>
      <c r="D9" s="46">
        <f>306.38/1000</f>
        <v>0.30637999999999999</v>
      </c>
      <c r="E9" s="46">
        <v>1.0844</v>
      </c>
      <c r="F9" s="45">
        <f>430235.32/1000</f>
        <v>430.23532</v>
      </c>
      <c r="G9" s="46">
        <f>306.38/1000</f>
        <v>0.30637999999999999</v>
      </c>
      <c r="H9" s="46">
        <v>1.0844</v>
      </c>
    </row>
    <row r="10" spans="1:8" ht="25.5" customHeight="1" x14ac:dyDescent="0.2">
      <c r="A10" s="5">
        <v>3</v>
      </c>
      <c r="B10" s="47" t="s">
        <v>42</v>
      </c>
      <c r="C10" s="45">
        <f>413675.62/1000</f>
        <v>413.67561999999998</v>
      </c>
      <c r="D10" s="46">
        <f>169.23/1000</f>
        <v>0.16922999999999999</v>
      </c>
      <c r="E10" s="46">
        <v>1.2359199999999999</v>
      </c>
      <c r="F10" s="45">
        <f>413675.62/1000</f>
        <v>413.67561999999998</v>
      </c>
      <c r="G10" s="46">
        <f>169.23/1000</f>
        <v>0.16922999999999999</v>
      </c>
      <c r="H10" s="46">
        <v>1.2359199999999999</v>
      </c>
    </row>
    <row r="11" spans="1:8" ht="26.25" customHeight="1" x14ac:dyDescent="0.2">
      <c r="A11" s="12">
        <v>4</v>
      </c>
      <c r="B11" s="47" t="s">
        <v>55</v>
      </c>
      <c r="C11" s="45">
        <f>566077.54/1000</f>
        <v>566.07754</v>
      </c>
      <c r="D11" s="46">
        <f>112.82/1000</f>
        <v>0.11281999999999999</v>
      </c>
      <c r="E11" s="46">
        <v>1.7642800000000001</v>
      </c>
      <c r="F11" s="45">
        <f>566077.54/1000</f>
        <v>566.07754</v>
      </c>
      <c r="G11" s="46">
        <f>112.82/1000</f>
        <v>0.11281999999999999</v>
      </c>
      <c r="H11" s="46">
        <v>1.7642800000000001</v>
      </c>
    </row>
    <row r="12" spans="1:8" ht="65.25" customHeight="1" x14ac:dyDescent="0.2">
      <c r="A12" s="42">
        <v>5</v>
      </c>
      <c r="B12" s="47" t="s">
        <v>133</v>
      </c>
      <c r="C12" s="45">
        <f>226909.04/1000</f>
        <v>226.90904</v>
      </c>
      <c r="D12" s="46">
        <f>208.47/1000</f>
        <v>0.20846999999999999</v>
      </c>
      <c r="E12" s="46">
        <v>1.15256</v>
      </c>
      <c r="F12" s="45">
        <f>226909.04/1000</f>
        <v>226.90904</v>
      </c>
      <c r="G12" s="46">
        <f>208.47/1000</f>
        <v>0.20846999999999999</v>
      </c>
      <c r="H12" s="46">
        <v>1.15256</v>
      </c>
    </row>
    <row r="13" spans="1:8" ht="48" customHeight="1" x14ac:dyDescent="0.2">
      <c r="A13" s="42">
        <v>6</v>
      </c>
      <c r="B13" s="47" t="s">
        <v>134</v>
      </c>
      <c r="C13" s="45">
        <f>196613.94/1000</f>
        <v>196.61394000000001</v>
      </c>
      <c r="D13" s="46">
        <f>373.56/1000</f>
        <v>0.37356</v>
      </c>
      <c r="E13" s="46">
        <v>2.2619799999999999</v>
      </c>
      <c r="F13" s="45">
        <f>196613.94/1000</f>
        <v>196.61394000000001</v>
      </c>
      <c r="G13" s="46">
        <f>373.56/1000</f>
        <v>0.37356</v>
      </c>
      <c r="H13" s="46">
        <v>2.2619799999999999</v>
      </c>
    </row>
    <row r="14" spans="1:8" ht="15" customHeight="1" x14ac:dyDescent="0.2">
      <c r="A14" s="4"/>
      <c r="C14" s="4"/>
      <c r="D14" s="4"/>
      <c r="E14" s="4"/>
      <c r="F14" s="4"/>
      <c r="G14" s="4"/>
      <c r="H14" s="4"/>
    </row>
    <row r="15" spans="1:8" ht="96" customHeight="1" x14ac:dyDescent="0.2">
      <c r="A15" s="71" t="s">
        <v>137</v>
      </c>
      <c r="B15" s="71"/>
      <c r="C15" s="71"/>
      <c r="D15" s="71"/>
      <c r="E15" s="71"/>
      <c r="F15" s="71"/>
      <c r="G15" s="71"/>
      <c r="H15" s="71"/>
    </row>
    <row r="16" spans="1:8" ht="15" customHeight="1" x14ac:dyDescent="0.2">
      <c r="H16" s="23" t="s">
        <v>43</v>
      </c>
    </row>
    <row r="17" spans="1:8" s="22" customFormat="1" ht="24" customHeight="1" x14ac:dyDescent="0.2">
      <c r="A17" s="69" t="s">
        <v>0</v>
      </c>
      <c r="B17" s="69" t="s">
        <v>33</v>
      </c>
      <c r="C17" s="69" t="s">
        <v>3</v>
      </c>
      <c r="D17" s="69"/>
      <c r="E17" s="69"/>
      <c r="F17" s="69" t="s">
        <v>4</v>
      </c>
      <c r="G17" s="69"/>
      <c r="H17" s="69"/>
    </row>
    <row r="18" spans="1:8" s="22" customFormat="1" ht="20.25" customHeight="1" x14ac:dyDescent="0.2">
      <c r="A18" s="69"/>
      <c r="B18" s="69"/>
      <c r="C18" s="69" t="s">
        <v>34</v>
      </c>
      <c r="D18" s="69"/>
      <c r="E18" s="69" t="s">
        <v>35</v>
      </c>
      <c r="F18" s="69" t="s">
        <v>34</v>
      </c>
      <c r="G18" s="69"/>
      <c r="H18" s="69" t="s">
        <v>35</v>
      </c>
    </row>
    <row r="19" spans="1:8" s="22" customFormat="1" ht="63" customHeight="1" x14ac:dyDescent="0.2">
      <c r="A19" s="69"/>
      <c r="B19" s="69"/>
      <c r="C19" s="42" t="s">
        <v>36</v>
      </c>
      <c r="D19" s="42" t="s">
        <v>37</v>
      </c>
      <c r="E19" s="69"/>
      <c r="F19" s="42" t="s">
        <v>36</v>
      </c>
      <c r="G19" s="42" t="s">
        <v>37</v>
      </c>
      <c r="H19" s="69"/>
    </row>
    <row r="20" spans="1:8" s="22" customFormat="1" ht="18.75" customHeight="1" x14ac:dyDescent="0.2">
      <c r="A20" s="69"/>
      <c r="B20" s="69"/>
      <c r="C20" s="42" t="s">
        <v>39</v>
      </c>
      <c r="D20" s="42" t="s">
        <v>38</v>
      </c>
      <c r="E20" s="42" t="s">
        <v>39</v>
      </c>
      <c r="F20" s="42" t="s">
        <v>39</v>
      </c>
      <c r="G20" s="42" t="s">
        <v>38</v>
      </c>
      <c r="H20" s="42" t="s">
        <v>39</v>
      </c>
    </row>
    <row r="21" spans="1:8" ht="46.5" customHeight="1" x14ac:dyDescent="0.2">
      <c r="A21" s="43">
        <v>1</v>
      </c>
      <c r="B21" s="24" t="s">
        <v>135</v>
      </c>
      <c r="C21" s="55">
        <f>318945.73/1000</f>
        <v>318.94572999999997</v>
      </c>
      <c r="D21" s="56">
        <f>331.76/1000</f>
        <v>0.33176</v>
      </c>
      <c r="E21" s="56">
        <v>1.6449400000000001</v>
      </c>
      <c r="F21" s="55">
        <f>318945.73/1000</f>
        <v>318.94572999999997</v>
      </c>
      <c r="G21" s="56">
        <f>331.76/1000</f>
        <v>0.33176</v>
      </c>
      <c r="H21" s="56">
        <v>1.6449400000000001</v>
      </c>
    </row>
    <row r="23" spans="1:8" ht="45" customHeight="1" x14ac:dyDescent="0.2"/>
  </sheetData>
  <mergeCells count="18">
    <mergeCell ref="B3:B6"/>
    <mergeCell ref="A3:A6"/>
    <mergeCell ref="A1:H1"/>
    <mergeCell ref="C4:D4"/>
    <mergeCell ref="F4:G4"/>
    <mergeCell ref="E4:E5"/>
    <mergeCell ref="H4:H5"/>
    <mergeCell ref="C3:E3"/>
    <mergeCell ref="F3:H3"/>
    <mergeCell ref="A15:H15"/>
    <mergeCell ref="A17:A20"/>
    <mergeCell ref="B17:B20"/>
    <mergeCell ref="C17:E17"/>
    <mergeCell ref="F17:H17"/>
    <mergeCell ref="C18:D18"/>
    <mergeCell ref="E18:E19"/>
    <mergeCell ref="F18:G18"/>
    <mergeCell ref="H18:H19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6"/>
  <sheetViews>
    <sheetView tabSelected="1" view="pageBreakPreview" topLeftCell="A283" zoomScale="130" zoomScaleNormal="100" zoomScaleSheetLayoutView="130" workbookViewId="0">
      <selection activeCell="D15" sqref="D15"/>
    </sheetView>
  </sheetViews>
  <sheetFormatPr defaultRowHeight="12.75" x14ac:dyDescent="0.2"/>
  <cols>
    <col min="1" max="1" width="9.140625" style="22"/>
    <col min="2" max="2" width="52.28515625" style="22" customWidth="1"/>
    <col min="3" max="3" width="24.28515625" style="22" customWidth="1"/>
    <col min="4" max="4" width="19.85546875" style="22" customWidth="1"/>
    <col min="5" max="5" width="11" style="22" customWidth="1"/>
    <col min="6" max="6" width="15.140625" style="22" customWidth="1"/>
    <col min="7" max="7" width="19.5703125" style="22" customWidth="1"/>
    <col min="8" max="8" width="9.5703125" style="22" customWidth="1"/>
    <col min="9" max="16384" width="9.140625" style="22"/>
  </cols>
  <sheetData>
    <row r="1" spans="1:8" ht="113.25" customHeight="1" x14ac:dyDescent="0.2">
      <c r="A1" s="71" t="s">
        <v>138</v>
      </c>
      <c r="B1" s="71"/>
      <c r="C1" s="71"/>
      <c r="D1" s="71"/>
      <c r="E1" s="71"/>
      <c r="F1" s="71"/>
      <c r="G1" s="71"/>
      <c r="H1" s="15"/>
    </row>
    <row r="3" spans="1:8" ht="68.25" customHeight="1" x14ac:dyDescent="0.2">
      <c r="A3" s="101" t="s">
        <v>83</v>
      </c>
      <c r="B3" s="101"/>
      <c r="C3" s="101"/>
      <c r="D3" s="101"/>
    </row>
    <row r="5" spans="1:8" x14ac:dyDescent="0.2">
      <c r="D5" s="23" t="s">
        <v>44</v>
      </c>
    </row>
    <row r="6" spans="1:8" ht="53.25" customHeight="1" x14ac:dyDescent="0.2">
      <c r="A6" s="68" t="s">
        <v>46</v>
      </c>
      <c r="B6" s="68" t="s">
        <v>45</v>
      </c>
      <c r="C6" s="68" t="s">
        <v>109</v>
      </c>
      <c r="D6" s="68"/>
    </row>
    <row r="7" spans="1:8" x14ac:dyDescent="0.2">
      <c r="A7" s="68"/>
      <c r="B7" s="68"/>
      <c r="C7" s="48" t="s">
        <v>50</v>
      </c>
      <c r="D7" s="48" t="s">
        <v>51</v>
      </c>
    </row>
    <row r="8" spans="1:8" ht="63.75" x14ac:dyDescent="0.2">
      <c r="A8" s="20" t="s">
        <v>47</v>
      </c>
      <c r="B8" s="26" t="s">
        <v>110</v>
      </c>
      <c r="C8" s="41">
        <v>16057.85</v>
      </c>
      <c r="D8" s="41">
        <v>16057.85</v>
      </c>
    </row>
    <row r="9" spans="1:8" ht="25.5" x14ac:dyDescent="0.2">
      <c r="A9" s="20" t="s">
        <v>48</v>
      </c>
      <c r="B9" s="24" t="s">
        <v>84</v>
      </c>
      <c r="C9" s="40">
        <v>7052.76</v>
      </c>
      <c r="D9" s="40">
        <v>7052.76</v>
      </c>
    </row>
    <row r="10" spans="1:8" ht="25.5" x14ac:dyDescent="0.2">
      <c r="A10" s="20" t="s">
        <v>49</v>
      </c>
      <c r="B10" s="24" t="s">
        <v>85</v>
      </c>
      <c r="C10" s="40">
        <v>9005.09</v>
      </c>
      <c r="D10" s="40">
        <v>9005.09</v>
      </c>
    </row>
    <row r="11" spans="1:8" ht="47.25" customHeight="1" x14ac:dyDescent="0.2">
      <c r="A11" s="68" t="s">
        <v>46</v>
      </c>
      <c r="B11" s="68" t="s">
        <v>45</v>
      </c>
      <c r="C11" s="68" t="s">
        <v>132</v>
      </c>
      <c r="D11" s="68"/>
      <c r="E11" s="19"/>
    </row>
    <row r="12" spans="1:8" x14ac:dyDescent="0.2">
      <c r="A12" s="68"/>
      <c r="B12" s="68"/>
      <c r="C12" s="48" t="s">
        <v>50</v>
      </c>
      <c r="D12" s="48" t="s">
        <v>51</v>
      </c>
      <c r="E12" s="19"/>
    </row>
    <row r="13" spans="1:8" ht="63.75" x14ac:dyDescent="0.2">
      <c r="A13" s="20" t="s">
        <v>47</v>
      </c>
      <c r="B13" s="26" t="s">
        <v>110</v>
      </c>
      <c r="C13" s="44">
        <v>587.94000000000005</v>
      </c>
      <c r="D13" s="44">
        <v>587.94000000000005</v>
      </c>
      <c r="E13" s="19"/>
    </row>
    <row r="14" spans="1:8" ht="25.5" x14ac:dyDescent="0.2">
      <c r="A14" s="20" t="s">
        <v>48</v>
      </c>
      <c r="B14" s="24" t="s">
        <v>111</v>
      </c>
      <c r="C14" s="53">
        <v>258.23</v>
      </c>
      <c r="D14" s="53">
        <v>258.23</v>
      </c>
      <c r="E14" s="19"/>
    </row>
    <row r="15" spans="1:8" ht="25.5" x14ac:dyDescent="0.2">
      <c r="A15" s="20" t="s">
        <v>49</v>
      </c>
      <c r="B15" s="24" t="s">
        <v>85</v>
      </c>
      <c r="C15" s="53">
        <v>329.71</v>
      </c>
      <c r="D15" s="53">
        <v>329.71</v>
      </c>
      <c r="E15" s="19"/>
    </row>
    <row r="16" spans="1:8" x14ac:dyDescent="0.2">
      <c r="A16" s="19"/>
      <c r="B16" s="19"/>
      <c r="C16" s="19"/>
      <c r="D16" s="19"/>
      <c r="E16" s="19"/>
    </row>
    <row r="21" spans="1:8" ht="72.75" customHeight="1" x14ac:dyDescent="0.2">
      <c r="A21" s="101" t="s">
        <v>112</v>
      </c>
      <c r="B21" s="101"/>
      <c r="C21" s="101"/>
      <c r="D21" s="101"/>
      <c r="E21" s="101"/>
      <c r="F21" s="101"/>
      <c r="G21" s="101"/>
      <c r="H21" s="21"/>
    </row>
    <row r="23" spans="1:8" x14ac:dyDescent="0.2">
      <c r="G23" s="23" t="s">
        <v>32</v>
      </c>
    </row>
    <row r="24" spans="1:8" x14ac:dyDescent="0.2">
      <c r="G24" s="14"/>
    </row>
    <row r="25" spans="1:8" x14ac:dyDescent="0.2">
      <c r="G25" s="14"/>
    </row>
    <row r="26" spans="1:8" x14ac:dyDescent="0.2">
      <c r="B26" s="22" t="s">
        <v>131</v>
      </c>
      <c r="G26" s="14" t="s">
        <v>58</v>
      </c>
    </row>
    <row r="27" spans="1:8" ht="24" customHeight="1" x14ac:dyDescent="0.2">
      <c r="A27" s="96" t="s">
        <v>0</v>
      </c>
      <c r="B27" s="91" t="s">
        <v>59</v>
      </c>
      <c r="C27" s="91" t="s">
        <v>60</v>
      </c>
      <c r="D27" s="96" t="s">
        <v>61</v>
      </c>
      <c r="E27" s="97" t="s">
        <v>62</v>
      </c>
      <c r="F27" s="91" t="s">
        <v>63</v>
      </c>
      <c r="G27" s="91"/>
      <c r="H27" s="16"/>
    </row>
    <row r="28" spans="1:8" ht="81.75" customHeight="1" x14ac:dyDescent="0.2">
      <c r="A28" s="96"/>
      <c r="B28" s="91"/>
      <c r="C28" s="91"/>
      <c r="D28" s="96"/>
      <c r="E28" s="97"/>
      <c r="F28" s="51" t="s">
        <v>64</v>
      </c>
      <c r="G28" s="51" t="s">
        <v>66</v>
      </c>
      <c r="H28" s="16"/>
    </row>
    <row r="29" spans="1:8" ht="36" x14ac:dyDescent="0.2">
      <c r="A29" s="96"/>
      <c r="B29" s="91"/>
      <c r="C29" s="91"/>
      <c r="D29" s="96"/>
      <c r="E29" s="97"/>
      <c r="F29" s="51" t="s">
        <v>65</v>
      </c>
      <c r="G29" s="27" t="s">
        <v>114</v>
      </c>
      <c r="H29" s="17"/>
    </row>
    <row r="30" spans="1:8" x14ac:dyDescent="0.2">
      <c r="A30" s="96"/>
      <c r="B30" s="91"/>
      <c r="C30" s="91"/>
      <c r="D30" s="96"/>
      <c r="E30" s="97"/>
      <c r="F30" s="28"/>
      <c r="G30" s="27"/>
      <c r="H30" s="17"/>
    </row>
    <row r="31" spans="1:8" ht="38.25" x14ac:dyDescent="0.2">
      <c r="A31" s="29">
        <v>1</v>
      </c>
      <c r="B31" s="26" t="s">
        <v>67</v>
      </c>
      <c r="C31" s="44" t="s">
        <v>68</v>
      </c>
      <c r="D31" s="29" t="s">
        <v>52</v>
      </c>
      <c r="E31" s="100" t="s">
        <v>69</v>
      </c>
      <c r="F31" s="29" t="s">
        <v>68</v>
      </c>
      <c r="G31" s="29" t="s">
        <v>68</v>
      </c>
      <c r="H31" s="18"/>
    </row>
    <row r="32" spans="1:8" ht="25.5" x14ac:dyDescent="0.2">
      <c r="A32" s="54" t="s">
        <v>13</v>
      </c>
      <c r="B32" s="34" t="s">
        <v>122</v>
      </c>
      <c r="C32" s="44" t="s">
        <v>68</v>
      </c>
      <c r="D32" s="54" t="s">
        <v>52</v>
      </c>
      <c r="E32" s="100"/>
      <c r="F32" s="29" t="s">
        <v>68</v>
      </c>
      <c r="G32" s="29" t="s">
        <v>68</v>
      </c>
      <c r="H32" s="31"/>
    </row>
    <row r="33" spans="1:8" x14ac:dyDescent="0.2">
      <c r="A33" s="54"/>
      <c r="B33" s="34" t="s">
        <v>139</v>
      </c>
      <c r="C33" s="53" t="s">
        <v>70</v>
      </c>
      <c r="D33" s="54" t="s">
        <v>52</v>
      </c>
      <c r="E33" s="100"/>
      <c r="F33" s="25">
        <v>2741055.9</v>
      </c>
      <c r="G33" s="25">
        <v>0</v>
      </c>
      <c r="H33" s="31"/>
    </row>
    <row r="34" spans="1:8" x14ac:dyDescent="0.2">
      <c r="A34" s="54"/>
      <c r="B34" s="34" t="s">
        <v>87</v>
      </c>
      <c r="C34" s="53" t="s">
        <v>70</v>
      </c>
      <c r="D34" s="54" t="s">
        <v>52</v>
      </c>
      <c r="E34" s="100"/>
      <c r="F34" s="25">
        <v>3002027.74</v>
      </c>
      <c r="G34" s="25">
        <v>0</v>
      </c>
      <c r="H34" s="31"/>
    </row>
    <row r="35" spans="1:8" ht="25.5" x14ac:dyDescent="0.2">
      <c r="A35" s="54"/>
      <c r="B35" s="34" t="s">
        <v>88</v>
      </c>
      <c r="C35" s="53" t="s">
        <v>70</v>
      </c>
      <c r="D35" s="54" t="s">
        <v>52</v>
      </c>
      <c r="E35" s="100"/>
      <c r="F35" s="25">
        <v>2036288.61</v>
      </c>
      <c r="G35" s="25">
        <v>0</v>
      </c>
      <c r="H35" s="31"/>
    </row>
    <row r="36" spans="1:8" ht="25.5" x14ac:dyDescent="0.2">
      <c r="A36" s="30" t="s">
        <v>16</v>
      </c>
      <c r="B36" s="34" t="s">
        <v>89</v>
      </c>
      <c r="C36" s="44" t="s">
        <v>68</v>
      </c>
      <c r="D36" s="54" t="s">
        <v>52</v>
      </c>
      <c r="E36" s="100"/>
      <c r="F36" s="29" t="s">
        <v>68</v>
      </c>
      <c r="G36" s="29" t="s">
        <v>68</v>
      </c>
      <c r="H36" s="31"/>
    </row>
    <row r="37" spans="1:8" ht="25.5" x14ac:dyDescent="0.2">
      <c r="A37" s="30"/>
      <c r="B37" s="34" t="s">
        <v>88</v>
      </c>
      <c r="C37" s="53" t="s">
        <v>70</v>
      </c>
      <c r="D37" s="54" t="s">
        <v>52</v>
      </c>
      <c r="E37" s="100"/>
      <c r="F37" s="25">
        <v>210157.16</v>
      </c>
      <c r="G37" s="25">
        <v>0</v>
      </c>
      <c r="H37" s="31"/>
    </row>
    <row r="38" spans="1:8" ht="25.5" x14ac:dyDescent="0.2">
      <c r="A38" s="30" t="s">
        <v>71</v>
      </c>
      <c r="B38" s="34" t="s">
        <v>90</v>
      </c>
      <c r="C38" s="44" t="s">
        <v>68</v>
      </c>
      <c r="D38" s="54" t="s">
        <v>52</v>
      </c>
      <c r="E38" s="100"/>
      <c r="F38" s="29" t="s">
        <v>68</v>
      </c>
      <c r="G38" s="29" t="s">
        <v>68</v>
      </c>
      <c r="H38" s="31"/>
    </row>
    <row r="39" spans="1:8" x14ac:dyDescent="0.2">
      <c r="A39" s="80"/>
      <c r="B39" s="82" t="s">
        <v>139</v>
      </c>
      <c r="C39" s="53" t="s">
        <v>70</v>
      </c>
      <c r="D39" s="54" t="s">
        <v>52</v>
      </c>
      <c r="E39" s="100"/>
      <c r="F39" s="25">
        <v>969090.19</v>
      </c>
      <c r="G39" s="25">
        <v>0</v>
      </c>
      <c r="H39" s="31"/>
    </row>
    <row r="40" spans="1:8" x14ac:dyDescent="0.2">
      <c r="A40" s="81"/>
      <c r="B40" s="83"/>
      <c r="C40" s="53" t="s">
        <v>91</v>
      </c>
      <c r="D40" s="54" t="s">
        <v>52</v>
      </c>
      <c r="E40" s="100"/>
      <c r="F40" s="25">
        <v>1099912.3700000001</v>
      </c>
      <c r="G40" s="25">
        <v>0</v>
      </c>
      <c r="H40" s="31"/>
    </row>
    <row r="41" spans="1:8" x14ac:dyDescent="0.2">
      <c r="A41" s="80"/>
      <c r="B41" s="82" t="s">
        <v>87</v>
      </c>
      <c r="C41" s="53" t="s">
        <v>70</v>
      </c>
      <c r="D41" s="54" t="s">
        <v>52</v>
      </c>
      <c r="E41" s="100"/>
      <c r="F41" s="25">
        <v>950346.81</v>
      </c>
      <c r="G41" s="25">
        <v>0</v>
      </c>
      <c r="H41" s="31"/>
    </row>
    <row r="42" spans="1:8" x14ac:dyDescent="0.2">
      <c r="A42" s="81"/>
      <c r="B42" s="83"/>
      <c r="C42" s="53" t="s">
        <v>91</v>
      </c>
      <c r="D42" s="54" t="s">
        <v>52</v>
      </c>
      <c r="E42" s="100"/>
      <c r="F42" s="25">
        <v>1412725.31</v>
      </c>
      <c r="G42" s="25">
        <v>0</v>
      </c>
      <c r="H42" s="31"/>
    </row>
    <row r="43" spans="1:8" x14ac:dyDescent="0.2">
      <c r="A43" s="80"/>
      <c r="B43" s="82" t="s">
        <v>88</v>
      </c>
      <c r="C43" s="53" t="s">
        <v>70</v>
      </c>
      <c r="D43" s="54" t="s">
        <v>52</v>
      </c>
      <c r="E43" s="100"/>
      <c r="F43" s="25">
        <v>1202854.83</v>
      </c>
      <c r="G43" s="25">
        <v>0</v>
      </c>
      <c r="H43" s="31"/>
    </row>
    <row r="44" spans="1:8" x14ac:dyDescent="0.2">
      <c r="A44" s="81"/>
      <c r="B44" s="83"/>
      <c r="C44" s="53" t="s">
        <v>91</v>
      </c>
      <c r="D44" s="54" t="s">
        <v>52</v>
      </c>
      <c r="E44" s="100"/>
      <c r="F44" s="25">
        <v>3034776.36</v>
      </c>
      <c r="G44" s="25">
        <v>0</v>
      </c>
      <c r="H44" s="31"/>
    </row>
    <row r="45" spans="1:8" ht="25.5" x14ac:dyDescent="0.2">
      <c r="A45" s="30" t="s">
        <v>72</v>
      </c>
      <c r="B45" s="34" t="s">
        <v>92</v>
      </c>
      <c r="C45" s="53"/>
      <c r="D45" s="54" t="s">
        <v>52</v>
      </c>
      <c r="E45" s="100"/>
      <c r="F45" s="29" t="s">
        <v>68</v>
      </c>
      <c r="G45" s="29" t="s">
        <v>68</v>
      </c>
      <c r="H45" s="31"/>
    </row>
    <row r="46" spans="1:8" x14ac:dyDescent="0.2">
      <c r="A46" s="80"/>
      <c r="B46" s="98" t="s">
        <v>86</v>
      </c>
      <c r="C46" s="53" t="s">
        <v>70</v>
      </c>
      <c r="D46" s="54" t="s">
        <v>52</v>
      </c>
      <c r="E46" s="100"/>
      <c r="F46" s="25">
        <v>1074350.6499999999</v>
      </c>
      <c r="G46" s="25">
        <v>0</v>
      </c>
      <c r="H46" s="31"/>
    </row>
    <row r="47" spans="1:8" x14ac:dyDescent="0.2">
      <c r="A47" s="81"/>
      <c r="B47" s="99"/>
      <c r="C47" s="53" t="s">
        <v>91</v>
      </c>
      <c r="D47" s="54" t="s">
        <v>52</v>
      </c>
      <c r="E47" s="100"/>
      <c r="F47" s="25">
        <v>1733923.5</v>
      </c>
      <c r="G47" s="25">
        <v>0</v>
      </c>
      <c r="H47" s="31"/>
    </row>
    <row r="48" spans="1:8" x14ac:dyDescent="0.2">
      <c r="A48" s="80"/>
      <c r="B48" s="98" t="s">
        <v>87</v>
      </c>
      <c r="C48" s="53" t="s">
        <v>70</v>
      </c>
      <c r="D48" s="54" t="s">
        <v>52</v>
      </c>
      <c r="E48" s="100"/>
      <c r="F48" s="25">
        <v>1597789.25</v>
      </c>
      <c r="G48" s="25">
        <v>0</v>
      </c>
      <c r="H48" s="31"/>
    </row>
    <row r="49" spans="1:8" x14ac:dyDescent="0.2">
      <c r="A49" s="81"/>
      <c r="B49" s="99"/>
      <c r="C49" s="53" t="s">
        <v>91</v>
      </c>
      <c r="D49" s="54" t="s">
        <v>52</v>
      </c>
      <c r="E49" s="100"/>
      <c r="F49" s="25">
        <v>809675.42</v>
      </c>
      <c r="G49" s="25">
        <v>0</v>
      </c>
      <c r="H49" s="31"/>
    </row>
    <row r="50" spans="1:8" x14ac:dyDescent="0.2">
      <c r="A50" s="80"/>
      <c r="B50" s="98" t="s">
        <v>88</v>
      </c>
      <c r="C50" s="53" t="s">
        <v>70</v>
      </c>
      <c r="D50" s="54" t="s">
        <v>52</v>
      </c>
      <c r="E50" s="100"/>
      <c r="F50" s="25">
        <v>1650830.42</v>
      </c>
      <c r="G50" s="25">
        <v>0</v>
      </c>
      <c r="H50" s="31"/>
    </row>
    <row r="51" spans="1:8" x14ac:dyDescent="0.2">
      <c r="A51" s="81"/>
      <c r="B51" s="99"/>
      <c r="C51" s="53" t="s">
        <v>91</v>
      </c>
      <c r="D51" s="54" t="s">
        <v>52</v>
      </c>
      <c r="E51" s="100"/>
      <c r="F51" s="25">
        <v>1855892.9</v>
      </c>
      <c r="G51" s="25">
        <v>0</v>
      </c>
      <c r="H51" s="31"/>
    </row>
    <row r="52" spans="1:8" ht="25.5" x14ac:dyDescent="0.2">
      <c r="A52" s="54" t="s">
        <v>73</v>
      </c>
      <c r="B52" s="34" t="s">
        <v>93</v>
      </c>
      <c r="C52" s="44" t="s">
        <v>68</v>
      </c>
      <c r="D52" s="54" t="s">
        <v>52</v>
      </c>
      <c r="E52" s="100"/>
      <c r="F52" s="44" t="s">
        <v>68</v>
      </c>
      <c r="G52" s="44" t="s">
        <v>68</v>
      </c>
      <c r="H52" s="31"/>
    </row>
    <row r="53" spans="1:8" x14ac:dyDescent="0.2">
      <c r="A53" s="54"/>
      <c r="B53" s="32" t="s">
        <v>86</v>
      </c>
      <c r="C53" s="53" t="s">
        <v>91</v>
      </c>
      <c r="D53" s="54" t="s">
        <v>52</v>
      </c>
      <c r="E53" s="100"/>
      <c r="F53" s="25">
        <v>1608708.53</v>
      </c>
      <c r="G53" s="25">
        <v>0</v>
      </c>
      <c r="H53" s="31"/>
    </row>
    <row r="54" spans="1:8" ht="38.25" x14ac:dyDescent="0.2">
      <c r="A54" s="29">
        <v>2</v>
      </c>
      <c r="B54" s="26" t="s">
        <v>74</v>
      </c>
      <c r="C54" s="44" t="s">
        <v>68</v>
      </c>
      <c r="D54" s="29" t="s">
        <v>53</v>
      </c>
      <c r="E54" s="100"/>
      <c r="F54" s="44" t="s">
        <v>68</v>
      </c>
      <c r="G54" s="44" t="s">
        <v>68</v>
      </c>
      <c r="H54" s="31"/>
    </row>
    <row r="55" spans="1:8" x14ac:dyDescent="0.2">
      <c r="A55" s="54" t="s">
        <v>21</v>
      </c>
      <c r="B55" s="24" t="s">
        <v>140</v>
      </c>
      <c r="C55" s="44" t="s">
        <v>68</v>
      </c>
      <c r="D55" s="54" t="s">
        <v>53</v>
      </c>
      <c r="E55" s="100"/>
      <c r="F55" s="44" t="s">
        <v>68</v>
      </c>
      <c r="G55" s="44" t="s">
        <v>68</v>
      </c>
      <c r="H55" s="31"/>
    </row>
    <row r="56" spans="1:8" x14ac:dyDescent="0.2">
      <c r="A56" s="54"/>
      <c r="B56" s="24" t="s">
        <v>87</v>
      </c>
      <c r="C56" s="53" t="s">
        <v>91</v>
      </c>
      <c r="D56" s="54" t="s">
        <v>53</v>
      </c>
      <c r="E56" s="100"/>
      <c r="F56" s="25">
        <v>2566694.58</v>
      </c>
      <c r="G56" s="25">
        <v>0</v>
      </c>
      <c r="H56" s="31"/>
    </row>
    <row r="57" spans="1:8" ht="25.5" x14ac:dyDescent="0.2">
      <c r="A57" s="54"/>
      <c r="B57" s="24" t="s">
        <v>88</v>
      </c>
      <c r="C57" s="53" t="s">
        <v>91</v>
      </c>
      <c r="D57" s="54" t="s">
        <v>53</v>
      </c>
      <c r="E57" s="100"/>
      <c r="F57" s="25">
        <v>5722499.4900000002</v>
      </c>
      <c r="G57" s="25">
        <v>0</v>
      </c>
      <c r="H57" s="31"/>
    </row>
    <row r="58" spans="1:8" ht="25.5" x14ac:dyDescent="0.2">
      <c r="A58" s="54" t="s">
        <v>29</v>
      </c>
      <c r="B58" s="24" t="s">
        <v>95</v>
      </c>
      <c r="C58" s="44" t="s">
        <v>68</v>
      </c>
      <c r="D58" s="54" t="s">
        <v>53</v>
      </c>
      <c r="E58" s="100"/>
      <c r="F58" s="44" t="s">
        <v>68</v>
      </c>
      <c r="G58" s="44" t="s">
        <v>68</v>
      </c>
      <c r="H58" s="31"/>
    </row>
    <row r="59" spans="1:8" x14ac:dyDescent="0.2">
      <c r="A59" s="54"/>
      <c r="B59" s="24" t="s">
        <v>86</v>
      </c>
      <c r="C59" s="53" t="s">
        <v>70</v>
      </c>
      <c r="D59" s="54" t="s">
        <v>53</v>
      </c>
      <c r="E59" s="100"/>
      <c r="F59" s="25">
        <v>1716871.22</v>
      </c>
      <c r="G59" s="25">
        <v>0</v>
      </c>
      <c r="H59" s="31"/>
    </row>
    <row r="60" spans="1:8" x14ac:dyDescent="0.2">
      <c r="A60" s="54"/>
      <c r="B60" s="24" t="s">
        <v>87</v>
      </c>
      <c r="C60" s="53" t="s">
        <v>70</v>
      </c>
      <c r="D60" s="54" t="s">
        <v>53</v>
      </c>
      <c r="E60" s="100"/>
      <c r="F60" s="25">
        <v>1056128.49</v>
      </c>
      <c r="G60" s="25">
        <v>0</v>
      </c>
      <c r="H60" s="31"/>
    </row>
    <row r="61" spans="1:8" x14ac:dyDescent="0.2">
      <c r="A61" s="78"/>
      <c r="B61" s="82" t="s">
        <v>88</v>
      </c>
      <c r="C61" s="53" t="s">
        <v>70</v>
      </c>
      <c r="D61" s="54" t="s">
        <v>53</v>
      </c>
      <c r="E61" s="100"/>
      <c r="F61" s="25">
        <v>1281031.3899999999</v>
      </c>
      <c r="G61" s="25">
        <v>0</v>
      </c>
      <c r="H61" s="31"/>
    </row>
    <row r="62" spans="1:8" x14ac:dyDescent="0.2">
      <c r="A62" s="92"/>
      <c r="B62" s="83"/>
      <c r="C62" s="53" t="s">
        <v>91</v>
      </c>
      <c r="D62" s="54" t="s">
        <v>53</v>
      </c>
      <c r="E62" s="100"/>
      <c r="F62" s="25">
        <v>826384.59</v>
      </c>
      <c r="G62" s="25">
        <v>0</v>
      </c>
      <c r="H62" s="31"/>
    </row>
    <row r="63" spans="1:8" ht="26.25" customHeight="1" x14ac:dyDescent="0.2">
      <c r="A63" s="78"/>
      <c r="B63" s="82" t="s">
        <v>96</v>
      </c>
      <c r="C63" s="53" t="s">
        <v>70</v>
      </c>
      <c r="D63" s="54" t="s">
        <v>53</v>
      </c>
      <c r="E63" s="100"/>
      <c r="F63" s="25">
        <v>1630755.61</v>
      </c>
      <c r="G63" s="25">
        <v>0</v>
      </c>
      <c r="H63" s="31"/>
    </row>
    <row r="64" spans="1:8" x14ac:dyDescent="0.2">
      <c r="A64" s="92"/>
      <c r="B64" s="83"/>
      <c r="C64" s="53" t="s">
        <v>91</v>
      </c>
      <c r="D64" s="54" t="s">
        <v>53</v>
      </c>
      <c r="E64" s="100"/>
      <c r="F64" s="25">
        <v>1359584.05</v>
      </c>
      <c r="G64" s="25">
        <v>0</v>
      </c>
      <c r="H64" s="31"/>
    </row>
    <row r="65" spans="1:8" x14ac:dyDescent="0.2">
      <c r="A65" s="54" t="s">
        <v>30</v>
      </c>
      <c r="B65" s="24" t="s">
        <v>94</v>
      </c>
      <c r="C65" s="44" t="s">
        <v>68</v>
      </c>
      <c r="D65" s="54" t="s">
        <v>53</v>
      </c>
      <c r="E65" s="100"/>
      <c r="F65" s="44" t="s">
        <v>68</v>
      </c>
      <c r="G65" s="44" t="s">
        <v>68</v>
      </c>
      <c r="H65" s="31"/>
    </row>
    <row r="66" spans="1:8" x14ac:dyDescent="0.2">
      <c r="A66" s="78"/>
      <c r="B66" s="82" t="s">
        <v>86</v>
      </c>
      <c r="C66" s="53" t="s">
        <v>70</v>
      </c>
      <c r="D66" s="54" t="s">
        <v>53</v>
      </c>
      <c r="E66" s="100"/>
      <c r="F66" s="25">
        <v>3791522.26</v>
      </c>
      <c r="G66" s="25">
        <v>0</v>
      </c>
      <c r="H66" s="31"/>
    </row>
    <row r="67" spans="1:8" x14ac:dyDescent="0.2">
      <c r="A67" s="92"/>
      <c r="B67" s="83"/>
      <c r="C67" s="53" t="s">
        <v>91</v>
      </c>
      <c r="D67" s="54" t="s">
        <v>53</v>
      </c>
      <c r="E67" s="100"/>
      <c r="F67" s="25">
        <v>1484106.89</v>
      </c>
      <c r="G67" s="25">
        <v>0</v>
      </c>
      <c r="H67" s="31"/>
    </row>
    <row r="68" spans="1:8" x14ac:dyDescent="0.2">
      <c r="A68" s="78"/>
      <c r="B68" s="82" t="s">
        <v>87</v>
      </c>
      <c r="C68" s="53" t="s">
        <v>70</v>
      </c>
      <c r="D68" s="54" t="s">
        <v>53</v>
      </c>
      <c r="E68" s="100"/>
      <c r="F68" s="25">
        <v>3612681.58</v>
      </c>
      <c r="G68" s="25">
        <v>0</v>
      </c>
      <c r="H68" s="31"/>
    </row>
    <row r="69" spans="1:8" x14ac:dyDescent="0.2">
      <c r="A69" s="92"/>
      <c r="B69" s="83"/>
      <c r="C69" s="53" t="s">
        <v>91</v>
      </c>
      <c r="D69" s="54" t="s">
        <v>53</v>
      </c>
      <c r="E69" s="100"/>
      <c r="F69" s="25">
        <v>2871841.82</v>
      </c>
      <c r="G69" s="25">
        <v>0</v>
      </c>
      <c r="H69" s="31"/>
    </row>
    <row r="70" spans="1:8" x14ac:dyDescent="0.2">
      <c r="A70" s="78"/>
      <c r="B70" s="82" t="s">
        <v>88</v>
      </c>
      <c r="C70" s="53" t="s">
        <v>70</v>
      </c>
      <c r="D70" s="54" t="s">
        <v>53</v>
      </c>
      <c r="E70" s="100"/>
      <c r="F70" s="25">
        <v>3673186.6</v>
      </c>
      <c r="G70" s="25">
        <v>0</v>
      </c>
      <c r="H70" s="31"/>
    </row>
    <row r="71" spans="1:8" x14ac:dyDescent="0.2">
      <c r="A71" s="92"/>
      <c r="B71" s="83"/>
      <c r="C71" s="53" t="s">
        <v>91</v>
      </c>
      <c r="D71" s="54" t="s">
        <v>53</v>
      </c>
      <c r="E71" s="100"/>
      <c r="F71" s="25">
        <v>2582961.4900000002</v>
      </c>
      <c r="G71" s="25">
        <v>0</v>
      </c>
      <c r="H71" s="31"/>
    </row>
    <row r="72" spans="1:8" x14ac:dyDescent="0.2">
      <c r="A72" s="78"/>
      <c r="B72" s="82" t="s">
        <v>96</v>
      </c>
      <c r="C72" s="53" t="s">
        <v>70</v>
      </c>
      <c r="D72" s="54" t="s">
        <v>53</v>
      </c>
      <c r="E72" s="100"/>
      <c r="F72" s="25">
        <v>3881715.31</v>
      </c>
      <c r="G72" s="25">
        <v>0</v>
      </c>
      <c r="H72" s="31"/>
    </row>
    <row r="73" spans="1:8" x14ac:dyDescent="0.2">
      <c r="A73" s="92"/>
      <c r="B73" s="83"/>
      <c r="C73" s="53" t="s">
        <v>91</v>
      </c>
      <c r="D73" s="54" t="s">
        <v>53</v>
      </c>
      <c r="E73" s="100"/>
      <c r="F73" s="25">
        <v>1713161.82</v>
      </c>
      <c r="G73" s="25">
        <v>0</v>
      </c>
      <c r="H73" s="31"/>
    </row>
    <row r="74" spans="1:8" ht="25.5" x14ac:dyDescent="0.2">
      <c r="A74" s="54" t="s">
        <v>31</v>
      </c>
      <c r="B74" s="24" t="s">
        <v>97</v>
      </c>
      <c r="C74" s="44" t="s">
        <v>68</v>
      </c>
      <c r="D74" s="54" t="s">
        <v>53</v>
      </c>
      <c r="E74" s="100"/>
      <c r="F74" s="44" t="s">
        <v>68</v>
      </c>
      <c r="G74" s="44" t="s">
        <v>68</v>
      </c>
      <c r="H74" s="31"/>
    </row>
    <row r="75" spans="1:8" x14ac:dyDescent="0.2">
      <c r="A75" s="54"/>
      <c r="B75" s="24" t="s">
        <v>86</v>
      </c>
      <c r="C75" s="53" t="s">
        <v>76</v>
      </c>
      <c r="D75" s="54" t="s">
        <v>53</v>
      </c>
      <c r="E75" s="100"/>
      <c r="F75" s="25">
        <v>4088314.56</v>
      </c>
      <c r="G75" s="25">
        <v>0</v>
      </c>
      <c r="H75" s="31"/>
    </row>
    <row r="76" spans="1:8" x14ac:dyDescent="0.2">
      <c r="A76" s="54"/>
      <c r="B76" s="24" t="s">
        <v>87</v>
      </c>
      <c r="C76" s="53" t="s">
        <v>76</v>
      </c>
      <c r="D76" s="54" t="s">
        <v>53</v>
      </c>
      <c r="E76" s="100"/>
      <c r="F76" s="25">
        <v>4866685.2300000004</v>
      </c>
      <c r="G76" s="25">
        <v>0</v>
      </c>
      <c r="H76" s="31"/>
    </row>
    <row r="77" spans="1:8" x14ac:dyDescent="0.2">
      <c r="A77" s="54"/>
      <c r="B77" s="82" t="s">
        <v>88</v>
      </c>
      <c r="C77" s="53" t="s">
        <v>76</v>
      </c>
      <c r="D77" s="54" t="s">
        <v>53</v>
      </c>
      <c r="E77" s="100"/>
      <c r="F77" s="25">
        <v>3891260.12</v>
      </c>
      <c r="G77" s="25">
        <v>0</v>
      </c>
      <c r="H77" s="31"/>
    </row>
    <row r="78" spans="1:8" x14ac:dyDescent="0.2">
      <c r="A78" s="54"/>
      <c r="B78" s="83"/>
      <c r="C78" s="53" t="s">
        <v>91</v>
      </c>
      <c r="D78" s="54" t="s">
        <v>53</v>
      </c>
      <c r="E78" s="100"/>
      <c r="F78" s="25">
        <v>4121460.95</v>
      </c>
      <c r="G78" s="25">
        <v>0</v>
      </c>
      <c r="H78" s="31"/>
    </row>
    <row r="79" spans="1:8" x14ac:dyDescent="0.2">
      <c r="A79" s="54"/>
      <c r="B79" s="82" t="s">
        <v>96</v>
      </c>
      <c r="C79" s="53" t="s">
        <v>76</v>
      </c>
      <c r="D79" s="54" t="s">
        <v>53</v>
      </c>
      <c r="E79" s="100"/>
      <c r="F79" s="25">
        <v>3571414.2</v>
      </c>
      <c r="G79" s="25">
        <v>0</v>
      </c>
      <c r="H79" s="31"/>
    </row>
    <row r="80" spans="1:8" ht="14.25" customHeight="1" x14ac:dyDescent="0.2">
      <c r="A80" s="54"/>
      <c r="B80" s="83"/>
      <c r="C80" s="53" t="s">
        <v>91</v>
      </c>
      <c r="D80" s="54" t="s">
        <v>53</v>
      </c>
      <c r="E80" s="100"/>
      <c r="F80" s="25">
        <v>3193468.23</v>
      </c>
      <c r="G80" s="25">
        <v>0</v>
      </c>
      <c r="H80" s="31"/>
    </row>
    <row r="81" spans="1:8" ht="38.25" x14ac:dyDescent="0.2">
      <c r="A81" s="29">
        <v>3</v>
      </c>
      <c r="B81" s="26" t="s">
        <v>75</v>
      </c>
      <c r="C81" s="44" t="s">
        <v>68</v>
      </c>
      <c r="D81" s="29" t="s">
        <v>54</v>
      </c>
      <c r="E81" s="78" t="s">
        <v>130</v>
      </c>
      <c r="F81" s="29" t="s">
        <v>68</v>
      </c>
      <c r="G81" s="54" t="s">
        <v>68</v>
      </c>
      <c r="H81" s="18"/>
    </row>
    <row r="82" spans="1:8" x14ac:dyDescent="0.2">
      <c r="A82" s="78">
        <v>3.1</v>
      </c>
      <c r="B82" s="82" t="s">
        <v>98</v>
      </c>
      <c r="C82" s="53" t="s">
        <v>76</v>
      </c>
      <c r="D82" s="54" t="s">
        <v>54</v>
      </c>
      <c r="E82" s="79"/>
      <c r="F82" s="25">
        <v>99455.87</v>
      </c>
      <c r="G82" s="25">
        <v>0</v>
      </c>
      <c r="H82" s="31"/>
    </row>
    <row r="83" spans="1:8" x14ac:dyDescent="0.2">
      <c r="A83" s="92"/>
      <c r="B83" s="83"/>
      <c r="C83" s="53" t="s">
        <v>91</v>
      </c>
      <c r="D83" s="54" t="s">
        <v>54</v>
      </c>
      <c r="E83" s="92"/>
      <c r="F83" s="25">
        <v>55772</v>
      </c>
      <c r="G83" s="25">
        <v>0</v>
      </c>
      <c r="H83" s="31"/>
    </row>
    <row r="84" spans="1:8" ht="63.75" x14ac:dyDescent="0.2">
      <c r="A84" s="29">
        <v>4</v>
      </c>
      <c r="B84" s="26" t="s">
        <v>141</v>
      </c>
      <c r="C84" s="44" t="s">
        <v>68</v>
      </c>
      <c r="D84" s="29" t="s">
        <v>99</v>
      </c>
      <c r="E84" s="95" t="s">
        <v>82</v>
      </c>
      <c r="F84" s="29" t="s">
        <v>68</v>
      </c>
      <c r="G84" s="54" t="s">
        <v>68</v>
      </c>
      <c r="H84" s="18"/>
    </row>
    <row r="85" spans="1:8" x14ac:dyDescent="0.2">
      <c r="A85" s="54" t="s">
        <v>77</v>
      </c>
      <c r="B85" s="24" t="s">
        <v>100</v>
      </c>
      <c r="C85" s="44" t="s">
        <v>68</v>
      </c>
      <c r="D85" s="29" t="s">
        <v>99</v>
      </c>
      <c r="E85" s="95"/>
      <c r="F85" s="44" t="s">
        <v>68</v>
      </c>
      <c r="G85" s="44" t="s">
        <v>68</v>
      </c>
      <c r="H85" s="31"/>
    </row>
    <row r="86" spans="1:8" ht="25.5" x14ac:dyDescent="0.2">
      <c r="A86" s="54"/>
      <c r="B86" s="24" t="s">
        <v>101</v>
      </c>
      <c r="C86" s="53" t="s">
        <v>78</v>
      </c>
      <c r="D86" s="29" t="s">
        <v>99</v>
      </c>
      <c r="E86" s="95"/>
      <c r="F86" s="25">
        <v>27776.76</v>
      </c>
      <c r="G86" s="25">
        <v>0</v>
      </c>
      <c r="H86" s="31"/>
    </row>
    <row r="87" spans="1:8" ht="25.5" x14ac:dyDescent="0.2">
      <c r="A87" s="54"/>
      <c r="B87" s="24" t="s">
        <v>116</v>
      </c>
      <c r="C87" s="53"/>
      <c r="D87" s="29"/>
      <c r="E87" s="95"/>
      <c r="F87" s="25">
        <v>20105.43</v>
      </c>
      <c r="G87" s="25">
        <v>0</v>
      </c>
      <c r="H87" s="31"/>
    </row>
    <row r="88" spans="1:8" ht="25.5" x14ac:dyDescent="0.2">
      <c r="A88" s="54"/>
      <c r="B88" s="24" t="s">
        <v>102</v>
      </c>
      <c r="C88" s="53" t="s">
        <v>78</v>
      </c>
      <c r="D88" s="29" t="s">
        <v>99</v>
      </c>
      <c r="E88" s="95"/>
      <c r="F88" s="25">
        <v>3116.71</v>
      </c>
      <c r="G88" s="25">
        <v>0</v>
      </c>
      <c r="H88" s="31"/>
    </row>
    <row r="89" spans="1:8" ht="25.5" x14ac:dyDescent="0.2">
      <c r="A89" s="54"/>
      <c r="B89" s="24" t="s">
        <v>103</v>
      </c>
      <c r="C89" s="53" t="s">
        <v>78</v>
      </c>
      <c r="D89" s="29" t="s">
        <v>99</v>
      </c>
      <c r="E89" s="95"/>
      <c r="F89" s="25">
        <v>4309.5200000000004</v>
      </c>
      <c r="G89" s="25">
        <v>0</v>
      </c>
      <c r="H89" s="31"/>
    </row>
    <row r="90" spans="1:8" ht="25.5" x14ac:dyDescent="0.2">
      <c r="A90" s="54"/>
      <c r="B90" s="24" t="s">
        <v>105</v>
      </c>
      <c r="C90" s="53" t="s">
        <v>78</v>
      </c>
      <c r="D90" s="29" t="s">
        <v>99</v>
      </c>
      <c r="E90" s="95"/>
      <c r="F90" s="25">
        <v>9569.75</v>
      </c>
      <c r="G90" s="25">
        <v>0</v>
      </c>
      <c r="H90" s="31"/>
    </row>
    <row r="91" spans="1:8" x14ac:dyDescent="0.2">
      <c r="A91" s="54" t="s">
        <v>79</v>
      </c>
      <c r="B91" s="24" t="s">
        <v>104</v>
      </c>
      <c r="C91" s="44" t="s">
        <v>68</v>
      </c>
      <c r="D91" s="29" t="s">
        <v>99</v>
      </c>
      <c r="E91" s="95"/>
      <c r="F91" s="44" t="s">
        <v>68</v>
      </c>
      <c r="G91" s="44" t="s">
        <v>68</v>
      </c>
      <c r="H91" s="31"/>
    </row>
    <row r="92" spans="1:8" ht="25.5" x14ac:dyDescent="0.2">
      <c r="A92" s="54"/>
      <c r="B92" s="24" t="s">
        <v>102</v>
      </c>
      <c r="C92" s="53" t="s">
        <v>78</v>
      </c>
      <c r="D92" s="29" t="s">
        <v>99</v>
      </c>
      <c r="E92" s="95"/>
      <c r="F92" s="25">
        <v>27542.55</v>
      </c>
      <c r="G92" s="25">
        <v>0</v>
      </c>
      <c r="H92" s="31"/>
    </row>
    <row r="93" spans="1:8" ht="25.5" x14ac:dyDescent="0.2">
      <c r="A93" s="54"/>
      <c r="B93" s="24" t="s">
        <v>103</v>
      </c>
      <c r="C93" s="53" t="s">
        <v>78</v>
      </c>
      <c r="D93" s="29" t="s">
        <v>99</v>
      </c>
      <c r="E93" s="95"/>
      <c r="F93" s="25">
        <v>14233.93</v>
      </c>
      <c r="G93" s="25">
        <v>0</v>
      </c>
      <c r="H93" s="31"/>
    </row>
    <row r="94" spans="1:8" ht="25.5" x14ac:dyDescent="0.2">
      <c r="A94" s="54"/>
      <c r="B94" s="24" t="s">
        <v>105</v>
      </c>
      <c r="C94" s="53" t="s">
        <v>78</v>
      </c>
      <c r="D94" s="29" t="s">
        <v>99</v>
      </c>
      <c r="E94" s="95"/>
      <c r="F94" s="25">
        <v>8174.31</v>
      </c>
      <c r="G94" s="25">
        <v>0</v>
      </c>
      <c r="H94" s="31"/>
    </row>
    <row r="95" spans="1:8" ht="25.5" x14ac:dyDescent="0.2">
      <c r="A95" s="54"/>
      <c r="B95" s="24" t="s">
        <v>106</v>
      </c>
      <c r="C95" s="53" t="s">
        <v>78</v>
      </c>
      <c r="D95" s="29" t="s">
        <v>99</v>
      </c>
      <c r="E95" s="95"/>
      <c r="F95" s="25">
        <v>7066.79</v>
      </c>
      <c r="G95" s="25">
        <v>0</v>
      </c>
      <c r="H95" s="31"/>
    </row>
    <row r="96" spans="1:8" ht="51" x14ac:dyDescent="0.2">
      <c r="A96" s="29">
        <v>5</v>
      </c>
      <c r="B96" s="26" t="s">
        <v>107</v>
      </c>
      <c r="C96" s="44" t="s">
        <v>68</v>
      </c>
      <c r="D96" s="29" t="s">
        <v>108</v>
      </c>
      <c r="E96" s="95"/>
      <c r="F96" s="44" t="s">
        <v>68</v>
      </c>
      <c r="G96" s="44" t="s">
        <v>68</v>
      </c>
      <c r="H96" s="31"/>
    </row>
    <row r="97" spans="1:8" x14ac:dyDescent="0.2">
      <c r="A97" s="54" t="s">
        <v>80</v>
      </c>
      <c r="B97" s="24" t="s">
        <v>100</v>
      </c>
      <c r="C97" s="44" t="s">
        <v>68</v>
      </c>
      <c r="D97" s="29" t="s">
        <v>108</v>
      </c>
      <c r="E97" s="95"/>
      <c r="F97" s="44" t="s">
        <v>68</v>
      </c>
      <c r="G97" s="44" t="s">
        <v>68</v>
      </c>
      <c r="H97" s="31"/>
    </row>
    <row r="98" spans="1:8" ht="25.5" x14ac:dyDescent="0.2">
      <c r="A98" s="54"/>
      <c r="B98" s="24" t="s">
        <v>102</v>
      </c>
      <c r="C98" s="53" t="s">
        <v>78</v>
      </c>
      <c r="D98" s="29" t="s">
        <v>108</v>
      </c>
      <c r="E98" s="95"/>
      <c r="F98" s="25">
        <v>3435.93</v>
      </c>
      <c r="G98" s="25">
        <v>0</v>
      </c>
      <c r="H98" s="31"/>
    </row>
    <row r="99" spans="1:8" ht="25.5" x14ac:dyDescent="0.2">
      <c r="A99" s="54"/>
      <c r="B99" s="24" t="s">
        <v>103</v>
      </c>
      <c r="C99" s="53" t="s">
        <v>78</v>
      </c>
      <c r="D99" s="29" t="s">
        <v>108</v>
      </c>
      <c r="E99" s="95"/>
      <c r="F99" s="25">
        <v>1286.6500000000001</v>
      </c>
      <c r="G99" s="25">
        <v>0</v>
      </c>
      <c r="H99" s="31"/>
    </row>
    <row r="100" spans="1:8" ht="25.5" x14ac:dyDescent="0.2">
      <c r="A100" s="54"/>
      <c r="B100" s="24" t="s">
        <v>105</v>
      </c>
      <c r="C100" s="53" t="s">
        <v>78</v>
      </c>
      <c r="D100" s="29" t="s">
        <v>108</v>
      </c>
      <c r="E100" s="95"/>
      <c r="F100" s="25">
        <v>756.54</v>
      </c>
      <c r="G100" s="25">
        <v>0</v>
      </c>
      <c r="H100" s="31"/>
    </row>
    <row r="101" spans="1:8" ht="25.5" x14ac:dyDescent="0.2">
      <c r="A101" s="54"/>
      <c r="B101" s="24" t="s">
        <v>106</v>
      </c>
      <c r="C101" s="53" t="s">
        <v>78</v>
      </c>
      <c r="D101" s="29" t="s">
        <v>108</v>
      </c>
      <c r="E101" s="95"/>
      <c r="F101" s="25">
        <v>7005.49</v>
      </c>
      <c r="G101" s="25">
        <v>0</v>
      </c>
      <c r="H101" s="31"/>
    </row>
    <row r="102" spans="1:8" x14ac:dyDescent="0.2">
      <c r="A102" s="54" t="s">
        <v>81</v>
      </c>
      <c r="B102" s="24" t="s">
        <v>104</v>
      </c>
      <c r="C102" s="44" t="s">
        <v>68</v>
      </c>
      <c r="D102" s="29" t="s">
        <v>108</v>
      </c>
      <c r="E102" s="95"/>
      <c r="F102" s="44" t="s">
        <v>68</v>
      </c>
      <c r="G102" s="44" t="s">
        <v>68</v>
      </c>
      <c r="H102" s="31"/>
    </row>
    <row r="103" spans="1:8" ht="25.5" x14ac:dyDescent="0.2">
      <c r="A103" s="54"/>
      <c r="B103" s="24" t="s">
        <v>102</v>
      </c>
      <c r="C103" s="53" t="s">
        <v>78</v>
      </c>
      <c r="D103" s="29" t="s">
        <v>108</v>
      </c>
      <c r="E103" s="95"/>
      <c r="F103" s="25">
        <v>1848.15</v>
      </c>
      <c r="G103" s="25">
        <v>0</v>
      </c>
      <c r="H103" s="31"/>
    </row>
    <row r="104" spans="1:8" ht="25.5" x14ac:dyDescent="0.2">
      <c r="A104" s="54"/>
      <c r="B104" s="24" t="s">
        <v>103</v>
      </c>
      <c r="C104" s="53" t="s">
        <v>78</v>
      </c>
      <c r="D104" s="29" t="s">
        <v>108</v>
      </c>
      <c r="E104" s="95"/>
      <c r="F104" s="25">
        <v>7988.72</v>
      </c>
      <c r="G104" s="25">
        <v>0</v>
      </c>
      <c r="H104" s="31"/>
    </row>
    <row r="105" spans="1:8" ht="25.5" x14ac:dyDescent="0.2">
      <c r="A105" s="54"/>
      <c r="B105" s="24" t="s">
        <v>105</v>
      </c>
      <c r="C105" s="53" t="s">
        <v>78</v>
      </c>
      <c r="D105" s="29" t="s">
        <v>108</v>
      </c>
      <c r="E105" s="95"/>
      <c r="F105" s="25">
        <v>5489.92</v>
      </c>
      <c r="G105" s="25">
        <v>0</v>
      </c>
      <c r="H105" s="31"/>
    </row>
    <row r="106" spans="1:8" ht="25.5" x14ac:dyDescent="0.2">
      <c r="A106" s="54"/>
      <c r="B106" s="24" t="s">
        <v>106</v>
      </c>
      <c r="C106" s="53" t="s">
        <v>78</v>
      </c>
      <c r="D106" s="29" t="s">
        <v>108</v>
      </c>
      <c r="E106" s="95"/>
      <c r="F106" s="25">
        <v>3094.16</v>
      </c>
      <c r="G106" s="25">
        <v>0</v>
      </c>
      <c r="H106" s="31"/>
    </row>
    <row r="107" spans="1:8" x14ac:dyDescent="0.2">
      <c r="G107" s="23"/>
    </row>
    <row r="108" spans="1:8" x14ac:dyDescent="0.2">
      <c r="G108" s="23" t="s">
        <v>43</v>
      </c>
    </row>
    <row r="109" spans="1:8" ht="25.5" customHeight="1" x14ac:dyDescent="0.2">
      <c r="B109" s="84" t="s">
        <v>113</v>
      </c>
      <c r="C109" s="84"/>
      <c r="D109" s="84"/>
      <c r="E109" s="84"/>
      <c r="F109" s="84"/>
      <c r="G109" s="23"/>
    </row>
    <row r="110" spans="1:8" x14ac:dyDescent="0.2">
      <c r="B110" s="33"/>
      <c r="G110" s="22" t="s">
        <v>58</v>
      </c>
    </row>
    <row r="111" spans="1:8" ht="33.75" customHeight="1" x14ac:dyDescent="0.2">
      <c r="A111" s="96" t="s">
        <v>0</v>
      </c>
      <c r="B111" s="91" t="s">
        <v>59</v>
      </c>
      <c r="C111" s="91" t="s">
        <v>60</v>
      </c>
      <c r="D111" s="96" t="s">
        <v>61</v>
      </c>
      <c r="E111" s="91" t="s">
        <v>62</v>
      </c>
      <c r="F111" s="91" t="s">
        <v>63</v>
      </c>
      <c r="G111" s="91"/>
    </row>
    <row r="112" spans="1:8" ht="72" x14ac:dyDescent="0.2">
      <c r="A112" s="96"/>
      <c r="B112" s="91"/>
      <c r="C112" s="91"/>
      <c r="D112" s="96"/>
      <c r="E112" s="91"/>
      <c r="F112" s="51" t="s">
        <v>64</v>
      </c>
      <c r="G112" s="51" t="s">
        <v>66</v>
      </c>
    </row>
    <row r="113" spans="1:7" ht="36" x14ac:dyDescent="0.2">
      <c r="A113" s="96"/>
      <c r="B113" s="91"/>
      <c r="C113" s="91"/>
      <c r="D113" s="96"/>
      <c r="E113" s="91"/>
      <c r="F113" s="51" t="s">
        <v>65</v>
      </c>
      <c r="G113" s="27" t="s">
        <v>114</v>
      </c>
    </row>
    <row r="114" spans="1:7" x14ac:dyDescent="0.2">
      <c r="A114" s="96"/>
      <c r="B114" s="91"/>
      <c r="C114" s="91"/>
      <c r="D114" s="96"/>
      <c r="E114" s="91"/>
      <c r="F114" s="28"/>
      <c r="G114" s="27"/>
    </row>
    <row r="115" spans="1:7" ht="38.25" x14ac:dyDescent="0.2">
      <c r="A115" s="29">
        <v>1</v>
      </c>
      <c r="B115" s="26" t="s">
        <v>67</v>
      </c>
      <c r="C115" s="44" t="s">
        <v>68</v>
      </c>
      <c r="D115" s="29" t="s">
        <v>52</v>
      </c>
      <c r="E115" s="78" t="s">
        <v>69</v>
      </c>
      <c r="F115" s="29" t="s">
        <v>68</v>
      </c>
      <c r="G115" s="29" t="s">
        <v>68</v>
      </c>
    </row>
    <row r="116" spans="1:7" ht="25.5" x14ac:dyDescent="0.2">
      <c r="A116" s="30" t="s">
        <v>13</v>
      </c>
      <c r="B116" s="24" t="s">
        <v>90</v>
      </c>
      <c r="C116" s="44" t="s">
        <v>68</v>
      </c>
      <c r="D116" s="54" t="s">
        <v>52</v>
      </c>
      <c r="E116" s="79"/>
      <c r="F116" s="29" t="s">
        <v>68</v>
      </c>
      <c r="G116" s="29" t="s">
        <v>68</v>
      </c>
    </row>
    <row r="117" spans="1:7" x14ac:dyDescent="0.2">
      <c r="A117" s="80"/>
      <c r="B117" s="98" t="s">
        <v>86</v>
      </c>
      <c r="C117" s="53" t="s">
        <v>70</v>
      </c>
      <c r="D117" s="54" t="s">
        <v>52</v>
      </c>
      <c r="E117" s="79"/>
      <c r="F117" s="25">
        <v>1084117.6499999999</v>
      </c>
      <c r="G117" s="25">
        <v>0</v>
      </c>
    </row>
    <row r="118" spans="1:7" x14ac:dyDescent="0.2">
      <c r="A118" s="81"/>
      <c r="B118" s="99"/>
      <c r="C118" s="53" t="s">
        <v>91</v>
      </c>
      <c r="D118" s="54" t="s">
        <v>52</v>
      </c>
      <c r="E118" s="79"/>
      <c r="F118" s="25">
        <v>1312711.3500000001</v>
      </c>
      <c r="G118" s="25">
        <v>0</v>
      </c>
    </row>
    <row r="119" spans="1:7" x14ac:dyDescent="0.2">
      <c r="A119" s="80"/>
      <c r="B119" s="98" t="s">
        <v>87</v>
      </c>
      <c r="C119" s="53" t="s">
        <v>70</v>
      </c>
      <c r="D119" s="54" t="s">
        <v>52</v>
      </c>
      <c r="E119" s="79"/>
      <c r="F119" s="25">
        <v>1201475.9099999999</v>
      </c>
      <c r="G119" s="25">
        <v>0</v>
      </c>
    </row>
    <row r="120" spans="1:7" x14ac:dyDescent="0.2">
      <c r="A120" s="81"/>
      <c r="B120" s="99"/>
      <c r="C120" s="53" t="s">
        <v>91</v>
      </c>
      <c r="D120" s="54" t="s">
        <v>52</v>
      </c>
      <c r="E120" s="79"/>
      <c r="F120" s="25">
        <v>1423045.67</v>
      </c>
      <c r="G120" s="25">
        <v>0</v>
      </c>
    </row>
    <row r="121" spans="1:7" ht="25.5" x14ac:dyDescent="0.2">
      <c r="A121" s="30" t="s">
        <v>16</v>
      </c>
      <c r="B121" s="24" t="s">
        <v>92</v>
      </c>
      <c r="C121" s="44" t="s">
        <v>68</v>
      </c>
      <c r="D121" s="54" t="s">
        <v>52</v>
      </c>
      <c r="E121" s="79"/>
      <c r="F121" s="44" t="s">
        <v>68</v>
      </c>
      <c r="G121" s="44" t="s">
        <v>68</v>
      </c>
    </row>
    <row r="122" spans="1:7" x14ac:dyDescent="0.2">
      <c r="A122" s="30"/>
      <c r="B122" s="32" t="s">
        <v>86</v>
      </c>
      <c r="C122" s="53" t="s">
        <v>70</v>
      </c>
      <c r="D122" s="54" t="s">
        <v>52</v>
      </c>
      <c r="E122" s="79"/>
      <c r="F122" s="25">
        <v>663.66</v>
      </c>
      <c r="G122" s="25">
        <v>0</v>
      </c>
    </row>
    <row r="123" spans="1:7" x14ac:dyDescent="0.2">
      <c r="A123" s="30"/>
      <c r="B123" s="24" t="s">
        <v>87</v>
      </c>
      <c r="C123" s="53" t="s">
        <v>70</v>
      </c>
      <c r="D123" s="54" t="s">
        <v>52</v>
      </c>
      <c r="E123" s="79"/>
      <c r="F123" s="25">
        <v>1563.05</v>
      </c>
      <c r="G123" s="25">
        <v>0</v>
      </c>
    </row>
    <row r="124" spans="1:7" ht="25.5" x14ac:dyDescent="0.2">
      <c r="A124" s="30" t="s">
        <v>71</v>
      </c>
      <c r="B124" s="34" t="s">
        <v>93</v>
      </c>
      <c r="C124" s="44" t="s">
        <v>68</v>
      </c>
      <c r="D124" s="54" t="s">
        <v>52</v>
      </c>
      <c r="E124" s="79"/>
      <c r="F124" s="29" t="s">
        <v>68</v>
      </c>
      <c r="G124" s="29" t="s">
        <v>68</v>
      </c>
    </row>
    <row r="125" spans="1:7" x14ac:dyDescent="0.2">
      <c r="A125" s="30"/>
      <c r="B125" s="24" t="s">
        <v>86</v>
      </c>
      <c r="C125" s="53" t="s">
        <v>91</v>
      </c>
      <c r="D125" s="54" t="s">
        <v>52</v>
      </c>
      <c r="E125" s="79"/>
      <c r="F125" s="25">
        <v>1321137.43</v>
      </c>
      <c r="G125" s="25">
        <v>0</v>
      </c>
    </row>
    <row r="126" spans="1:7" x14ac:dyDescent="0.2">
      <c r="A126" s="30"/>
      <c r="B126" s="24" t="s">
        <v>87</v>
      </c>
      <c r="C126" s="53" t="s">
        <v>91</v>
      </c>
      <c r="D126" s="54" t="s">
        <v>52</v>
      </c>
      <c r="E126" s="79"/>
      <c r="F126" s="25">
        <v>1250749.52</v>
      </c>
      <c r="G126" s="25">
        <v>0</v>
      </c>
    </row>
    <row r="127" spans="1:7" ht="38.25" x14ac:dyDescent="0.2">
      <c r="A127" s="29">
        <v>2</v>
      </c>
      <c r="B127" s="26" t="s">
        <v>74</v>
      </c>
      <c r="C127" s="44" t="s">
        <v>68</v>
      </c>
      <c r="D127" s="29" t="s">
        <v>53</v>
      </c>
      <c r="E127" s="79"/>
      <c r="F127" s="44" t="s">
        <v>68</v>
      </c>
      <c r="G127" s="44" t="s">
        <v>68</v>
      </c>
    </row>
    <row r="128" spans="1:7" ht="25.5" x14ac:dyDescent="0.2">
      <c r="A128" s="54" t="s">
        <v>21</v>
      </c>
      <c r="B128" s="24" t="s">
        <v>142</v>
      </c>
      <c r="C128" s="53" t="s">
        <v>68</v>
      </c>
      <c r="D128" s="54" t="s">
        <v>53</v>
      </c>
      <c r="E128" s="79"/>
      <c r="F128" s="44" t="s">
        <v>68</v>
      </c>
      <c r="G128" s="44" t="s">
        <v>68</v>
      </c>
    </row>
    <row r="129" spans="1:7" ht="25.5" x14ac:dyDescent="0.2">
      <c r="A129" s="54"/>
      <c r="B129" s="53" t="s">
        <v>96</v>
      </c>
      <c r="C129" s="53" t="s">
        <v>91</v>
      </c>
      <c r="D129" s="54" t="s">
        <v>53</v>
      </c>
      <c r="E129" s="79"/>
      <c r="F129" s="25">
        <v>5066.12</v>
      </c>
      <c r="G129" s="25">
        <v>0</v>
      </c>
    </row>
    <row r="130" spans="1:7" ht="25.5" x14ac:dyDescent="0.2">
      <c r="A130" s="54" t="s">
        <v>29</v>
      </c>
      <c r="B130" s="24" t="s">
        <v>143</v>
      </c>
      <c r="C130" s="53" t="s">
        <v>68</v>
      </c>
      <c r="D130" s="54" t="s">
        <v>53</v>
      </c>
      <c r="E130" s="79"/>
      <c r="F130" s="44" t="s">
        <v>68</v>
      </c>
      <c r="G130" s="44" t="s">
        <v>68</v>
      </c>
    </row>
    <row r="131" spans="1:7" x14ac:dyDescent="0.2">
      <c r="A131" s="78"/>
      <c r="B131" s="98" t="s">
        <v>86</v>
      </c>
      <c r="C131" s="53" t="s">
        <v>70</v>
      </c>
      <c r="D131" s="54" t="s">
        <v>53</v>
      </c>
      <c r="E131" s="79"/>
      <c r="F131" s="25">
        <v>951611.81</v>
      </c>
      <c r="G131" s="25">
        <v>0</v>
      </c>
    </row>
    <row r="132" spans="1:7" x14ac:dyDescent="0.2">
      <c r="A132" s="92"/>
      <c r="B132" s="99"/>
      <c r="C132" s="53" t="s">
        <v>91</v>
      </c>
      <c r="D132" s="54" t="s">
        <v>53</v>
      </c>
      <c r="E132" s="79"/>
      <c r="F132" s="25">
        <v>887657.73</v>
      </c>
      <c r="G132" s="25">
        <v>0</v>
      </c>
    </row>
    <row r="133" spans="1:7" ht="25.5" x14ac:dyDescent="0.2">
      <c r="A133" s="54"/>
      <c r="B133" s="34" t="s">
        <v>88</v>
      </c>
      <c r="C133" s="53" t="s">
        <v>70</v>
      </c>
      <c r="D133" s="54" t="s">
        <v>53</v>
      </c>
      <c r="E133" s="79"/>
      <c r="F133" s="25">
        <v>1631092.84</v>
      </c>
      <c r="G133" s="25">
        <v>0</v>
      </c>
    </row>
    <row r="134" spans="1:7" x14ac:dyDescent="0.2">
      <c r="A134" s="54" t="s">
        <v>30</v>
      </c>
      <c r="B134" s="24" t="s">
        <v>94</v>
      </c>
      <c r="C134" s="53" t="s">
        <v>68</v>
      </c>
      <c r="D134" s="54" t="s">
        <v>53</v>
      </c>
      <c r="E134" s="79"/>
      <c r="F134" s="44" t="s">
        <v>68</v>
      </c>
      <c r="G134" s="44" t="s">
        <v>68</v>
      </c>
    </row>
    <row r="135" spans="1:7" ht="25.5" x14ac:dyDescent="0.2">
      <c r="A135" s="54"/>
      <c r="B135" s="53" t="s">
        <v>96</v>
      </c>
      <c r="C135" s="53" t="s">
        <v>91</v>
      </c>
      <c r="D135" s="54" t="s">
        <v>53</v>
      </c>
      <c r="E135" s="92"/>
      <c r="F135" s="25">
        <v>2443100.11</v>
      </c>
      <c r="G135" s="25">
        <v>0</v>
      </c>
    </row>
    <row r="136" spans="1:7" ht="66" customHeight="1" x14ac:dyDescent="0.2">
      <c r="A136" s="29">
        <v>4</v>
      </c>
      <c r="B136" s="26" t="s">
        <v>115</v>
      </c>
      <c r="C136" s="44" t="s">
        <v>68</v>
      </c>
      <c r="D136" s="29" t="s">
        <v>99</v>
      </c>
      <c r="E136" s="95" t="s">
        <v>82</v>
      </c>
      <c r="F136" s="29" t="s">
        <v>68</v>
      </c>
      <c r="G136" s="54" t="s">
        <v>68</v>
      </c>
    </row>
    <row r="137" spans="1:7" x14ac:dyDescent="0.2">
      <c r="A137" s="54" t="s">
        <v>77</v>
      </c>
      <c r="B137" s="24" t="s">
        <v>100</v>
      </c>
      <c r="C137" s="44" t="s">
        <v>68</v>
      </c>
      <c r="D137" s="29" t="s">
        <v>99</v>
      </c>
      <c r="E137" s="95"/>
      <c r="F137" s="44" t="s">
        <v>68</v>
      </c>
      <c r="G137" s="44" t="s">
        <v>68</v>
      </c>
    </row>
    <row r="138" spans="1:7" ht="25.5" x14ac:dyDescent="0.2">
      <c r="A138" s="54"/>
      <c r="B138" s="24" t="s">
        <v>101</v>
      </c>
      <c r="C138" s="53" t="s">
        <v>78</v>
      </c>
      <c r="D138" s="29" t="s">
        <v>99</v>
      </c>
      <c r="E138" s="95"/>
      <c r="F138" s="25">
        <v>25540.49</v>
      </c>
      <c r="G138" s="25">
        <v>0</v>
      </c>
    </row>
    <row r="139" spans="1:7" ht="25.5" x14ac:dyDescent="0.2">
      <c r="A139" s="54"/>
      <c r="B139" s="24" t="s">
        <v>116</v>
      </c>
      <c r="C139" s="53" t="s">
        <v>78</v>
      </c>
      <c r="D139" s="29"/>
      <c r="E139" s="95"/>
      <c r="F139" s="25">
        <v>9718.58</v>
      </c>
      <c r="G139" s="25">
        <v>0</v>
      </c>
    </row>
    <row r="140" spans="1:7" ht="25.5" x14ac:dyDescent="0.2">
      <c r="A140" s="54"/>
      <c r="B140" s="24" t="s">
        <v>102</v>
      </c>
      <c r="C140" s="53" t="s">
        <v>78</v>
      </c>
      <c r="D140" s="29" t="s">
        <v>99</v>
      </c>
      <c r="E140" s="95"/>
      <c r="F140" s="25">
        <v>7775.26</v>
      </c>
      <c r="G140" s="25">
        <v>0</v>
      </c>
    </row>
    <row r="141" spans="1:7" ht="25.5" x14ac:dyDescent="0.2">
      <c r="A141" s="54"/>
      <c r="B141" s="24" t="s">
        <v>103</v>
      </c>
      <c r="C141" s="53" t="s">
        <v>78</v>
      </c>
      <c r="D141" s="29" t="s">
        <v>99</v>
      </c>
      <c r="E141" s="95"/>
      <c r="F141" s="25">
        <v>9559.76</v>
      </c>
      <c r="G141" s="25">
        <v>0</v>
      </c>
    </row>
    <row r="142" spans="1:7" ht="25.5" x14ac:dyDescent="0.2">
      <c r="A142" s="54"/>
      <c r="B142" s="24" t="s">
        <v>117</v>
      </c>
      <c r="C142" s="53" t="s">
        <v>78</v>
      </c>
      <c r="D142" s="29" t="s">
        <v>99</v>
      </c>
      <c r="E142" s="95"/>
      <c r="F142" s="25">
        <v>6483.98</v>
      </c>
      <c r="G142" s="25">
        <v>0</v>
      </c>
    </row>
    <row r="144" spans="1:7" ht="85.5" customHeight="1" x14ac:dyDescent="0.2">
      <c r="A144" s="71" t="s">
        <v>118</v>
      </c>
      <c r="B144" s="71"/>
      <c r="C144" s="71"/>
      <c r="D144" s="71"/>
      <c r="E144" s="71"/>
      <c r="F144" s="71"/>
      <c r="G144" s="71"/>
    </row>
    <row r="145" spans="1:9" ht="24" customHeight="1" x14ac:dyDescent="0.2">
      <c r="A145" s="50"/>
      <c r="B145" s="50"/>
      <c r="C145" s="50"/>
      <c r="D145" s="50"/>
      <c r="E145" s="50"/>
      <c r="F145" s="50"/>
      <c r="G145" s="23" t="s">
        <v>32</v>
      </c>
    </row>
    <row r="146" spans="1:9" ht="12.75" customHeight="1" x14ac:dyDescent="0.2">
      <c r="A146" s="50"/>
      <c r="B146" s="50"/>
      <c r="C146" s="50"/>
      <c r="D146" s="50"/>
      <c r="E146" s="50"/>
      <c r="F146" s="50"/>
      <c r="G146" s="50"/>
    </row>
    <row r="147" spans="1:9" ht="24.75" customHeight="1" x14ac:dyDescent="0.2">
      <c r="B147" s="84" t="s">
        <v>119</v>
      </c>
      <c r="C147" s="84"/>
      <c r="D147" s="84"/>
      <c r="E147" s="84"/>
      <c r="F147" s="84"/>
      <c r="G147" s="22" t="s">
        <v>58</v>
      </c>
    </row>
    <row r="148" spans="1:9" ht="22.5" customHeight="1" x14ac:dyDescent="0.2">
      <c r="A148" s="96" t="s">
        <v>0</v>
      </c>
      <c r="B148" s="91" t="s">
        <v>59</v>
      </c>
      <c r="C148" s="91" t="s">
        <v>60</v>
      </c>
      <c r="D148" s="96" t="s">
        <v>61</v>
      </c>
      <c r="E148" s="97" t="s">
        <v>62</v>
      </c>
      <c r="F148" s="91" t="s">
        <v>120</v>
      </c>
      <c r="G148" s="91"/>
    </row>
    <row r="149" spans="1:9" ht="72" x14ac:dyDescent="0.2">
      <c r="A149" s="96"/>
      <c r="B149" s="91"/>
      <c r="C149" s="91"/>
      <c r="D149" s="96"/>
      <c r="E149" s="97"/>
      <c r="F149" s="51" t="s">
        <v>64</v>
      </c>
      <c r="G149" s="51" t="s">
        <v>66</v>
      </c>
    </row>
    <row r="150" spans="1:9" ht="36" x14ac:dyDescent="0.2">
      <c r="A150" s="96"/>
      <c r="B150" s="91"/>
      <c r="C150" s="91"/>
      <c r="D150" s="96"/>
      <c r="E150" s="97"/>
      <c r="F150" s="51" t="s">
        <v>65</v>
      </c>
      <c r="G150" s="27" t="s">
        <v>114</v>
      </c>
    </row>
    <row r="151" spans="1:9" x14ac:dyDescent="0.2">
      <c r="A151" s="96"/>
      <c r="B151" s="91"/>
      <c r="C151" s="91"/>
      <c r="D151" s="96"/>
      <c r="E151" s="97"/>
      <c r="F151" s="28"/>
      <c r="G151" s="27"/>
    </row>
    <row r="152" spans="1:9" ht="38.25" x14ac:dyDescent="0.2">
      <c r="A152" s="29">
        <v>1</v>
      </c>
      <c r="B152" s="26" t="s">
        <v>121</v>
      </c>
      <c r="C152" s="44" t="s">
        <v>68</v>
      </c>
      <c r="D152" s="29" t="s">
        <v>52</v>
      </c>
      <c r="E152" s="78" t="s">
        <v>129</v>
      </c>
      <c r="F152" s="29" t="s">
        <v>68</v>
      </c>
      <c r="G152" s="29" t="s">
        <v>68</v>
      </c>
    </row>
    <row r="153" spans="1:9" ht="25.5" x14ac:dyDescent="0.2">
      <c r="A153" s="54" t="s">
        <v>13</v>
      </c>
      <c r="B153" s="24" t="s">
        <v>144</v>
      </c>
      <c r="C153" s="44" t="s">
        <v>68</v>
      </c>
      <c r="D153" s="54" t="s">
        <v>52</v>
      </c>
      <c r="E153" s="79"/>
      <c r="F153" s="29" t="s">
        <v>68</v>
      </c>
      <c r="G153" s="29" t="s">
        <v>68</v>
      </c>
    </row>
    <row r="154" spans="1:9" x14ac:dyDescent="0.2">
      <c r="A154" s="54"/>
      <c r="B154" s="24" t="s">
        <v>123</v>
      </c>
      <c r="C154" s="53" t="s">
        <v>70</v>
      </c>
      <c r="D154" s="54" t="s">
        <v>52</v>
      </c>
      <c r="E154" s="79"/>
      <c r="F154" s="25">
        <v>17765.47</v>
      </c>
      <c r="G154" s="25">
        <v>0</v>
      </c>
    </row>
    <row r="155" spans="1:9" x14ac:dyDescent="0.2">
      <c r="A155" s="54"/>
      <c r="B155" s="24" t="s">
        <v>124</v>
      </c>
      <c r="C155" s="53" t="s">
        <v>70</v>
      </c>
      <c r="D155" s="54" t="s">
        <v>52</v>
      </c>
      <c r="E155" s="79"/>
      <c r="F155" s="25">
        <v>58389.440000000002</v>
      </c>
      <c r="G155" s="25">
        <v>0</v>
      </c>
    </row>
    <row r="156" spans="1:9" x14ac:dyDescent="0.2">
      <c r="A156" s="54"/>
      <c r="B156" s="24" t="s">
        <v>125</v>
      </c>
      <c r="C156" s="53" t="s">
        <v>70</v>
      </c>
      <c r="D156" s="54" t="s">
        <v>52</v>
      </c>
      <c r="E156" s="79"/>
      <c r="F156" s="25">
        <v>23978.7</v>
      </c>
      <c r="G156" s="25">
        <v>0</v>
      </c>
    </row>
    <row r="157" spans="1:9" ht="25.5" x14ac:dyDescent="0.2">
      <c r="A157" s="54"/>
      <c r="B157" s="24" t="s">
        <v>88</v>
      </c>
      <c r="C157" s="53" t="s">
        <v>70</v>
      </c>
      <c r="D157" s="54" t="s">
        <v>52</v>
      </c>
      <c r="E157" s="79"/>
      <c r="F157" s="25">
        <v>31687.78</v>
      </c>
      <c r="G157" s="25">
        <v>0</v>
      </c>
    </row>
    <row r="158" spans="1:9" ht="25.5" x14ac:dyDescent="0.2">
      <c r="A158" s="30" t="s">
        <v>16</v>
      </c>
      <c r="B158" s="24" t="s">
        <v>89</v>
      </c>
      <c r="C158" s="44" t="s">
        <v>68</v>
      </c>
      <c r="D158" s="54" t="s">
        <v>52</v>
      </c>
      <c r="E158" s="79"/>
      <c r="F158" s="29" t="s">
        <v>68</v>
      </c>
      <c r="G158" s="29" t="s">
        <v>68</v>
      </c>
    </row>
    <row r="159" spans="1:9" ht="25.5" x14ac:dyDescent="0.2">
      <c r="A159" s="30"/>
      <c r="B159" s="24" t="s">
        <v>88</v>
      </c>
      <c r="C159" s="53" t="s">
        <v>70</v>
      </c>
      <c r="D159" s="54" t="s">
        <v>52</v>
      </c>
      <c r="E159" s="79"/>
      <c r="F159" s="25">
        <v>700.52</v>
      </c>
      <c r="G159" s="25">
        <v>0</v>
      </c>
      <c r="I159" s="32"/>
    </row>
    <row r="160" spans="1:9" ht="25.5" x14ac:dyDescent="0.2">
      <c r="A160" s="30" t="s">
        <v>71</v>
      </c>
      <c r="B160" s="24" t="s">
        <v>90</v>
      </c>
      <c r="C160" s="44" t="s">
        <v>68</v>
      </c>
      <c r="D160" s="54" t="s">
        <v>52</v>
      </c>
      <c r="E160" s="79"/>
      <c r="F160" s="29" t="s">
        <v>68</v>
      </c>
      <c r="G160" s="29" t="s">
        <v>68</v>
      </c>
      <c r="I160" s="82"/>
    </row>
    <row r="161" spans="1:9" x14ac:dyDescent="0.2">
      <c r="A161" s="30"/>
      <c r="B161" s="32" t="s">
        <v>126</v>
      </c>
      <c r="C161" s="53" t="s">
        <v>70</v>
      </c>
      <c r="D161" s="54" t="s">
        <v>52</v>
      </c>
      <c r="E161" s="79"/>
      <c r="F161" s="25">
        <v>7088.6</v>
      </c>
      <c r="G161" s="25">
        <v>0</v>
      </c>
      <c r="I161" s="83"/>
    </row>
    <row r="162" spans="1:9" x14ac:dyDescent="0.2">
      <c r="A162" s="80"/>
      <c r="B162" s="82" t="s">
        <v>123</v>
      </c>
      <c r="C162" s="53" t="s">
        <v>70</v>
      </c>
      <c r="D162" s="54" t="s">
        <v>52</v>
      </c>
      <c r="E162" s="79"/>
      <c r="F162" s="25">
        <v>7757.04</v>
      </c>
      <c r="G162" s="25">
        <v>0</v>
      </c>
      <c r="I162" s="52"/>
    </row>
    <row r="163" spans="1:9" x14ac:dyDescent="0.2">
      <c r="A163" s="81"/>
      <c r="B163" s="83"/>
      <c r="C163" s="53" t="s">
        <v>91</v>
      </c>
      <c r="D163" s="54" t="s">
        <v>52</v>
      </c>
      <c r="E163" s="79"/>
      <c r="F163" s="25">
        <v>2636.08</v>
      </c>
      <c r="G163" s="25">
        <v>0</v>
      </c>
      <c r="I163" s="52"/>
    </row>
    <row r="164" spans="1:9" ht="12.75" customHeight="1" x14ac:dyDescent="0.2">
      <c r="A164" s="80"/>
      <c r="B164" s="82" t="s">
        <v>124</v>
      </c>
      <c r="C164" s="53" t="s">
        <v>70</v>
      </c>
      <c r="D164" s="54" t="s">
        <v>52</v>
      </c>
      <c r="E164" s="79"/>
      <c r="F164" s="25">
        <v>10801.02</v>
      </c>
      <c r="G164" s="25">
        <v>0</v>
      </c>
      <c r="I164" s="82"/>
    </row>
    <row r="165" spans="1:9" x14ac:dyDescent="0.2">
      <c r="A165" s="81"/>
      <c r="B165" s="83"/>
      <c r="C165" s="53" t="s">
        <v>91</v>
      </c>
      <c r="D165" s="54" t="s">
        <v>52</v>
      </c>
      <c r="E165" s="79"/>
      <c r="F165" s="25">
        <v>2461.1799999999998</v>
      </c>
      <c r="G165" s="25">
        <v>0</v>
      </c>
      <c r="I165" s="83"/>
    </row>
    <row r="166" spans="1:9" ht="12.75" customHeight="1" x14ac:dyDescent="0.2">
      <c r="A166" s="30"/>
      <c r="B166" s="32" t="s">
        <v>125</v>
      </c>
      <c r="C166" s="53" t="s">
        <v>70</v>
      </c>
      <c r="D166" s="54" t="s">
        <v>52</v>
      </c>
      <c r="E166" s="79"/>
      <c r="F166" s="25">
        <v>17670.509999999998</v>
      </c>
      <c r="G166" s="25">
        <v>0</v>
      </c>
      <c r="I166" s="32"/>
    </row>
    <row r="167" spans="1:9" ht="25.5" x14ac:dyDescent="0.2">
      <c r="A167" s="30"/>
      <c r="B167" s="32" t="s">
        <v>88</v>
      </c>
      <c r="C167" s="53" t="s">
        <v>70</v>
      </c>
      <c r="D167" s="54" t="s">
        <v>52</v>
      </c>
      <c r="E167" s="79"/>
      <c r="F167" s="25">
        <v>10469.07</v>
      </c>
      <c r="G167" s="25">
        <v>0</v>
      </c>
      <c r="I167" s="32"/>
    </row>
    <row r="168" spans="1:9" ht="25.5" x14ac:dyDescent="0.2">
      <c r="A168" s="30" t="s">
        <v>72</v>
      </c>
      <c r="B168" s="24" t="s">
        <v>92</v>
      </c>
      <c r="C168" s="44" t="s">
        <v>68</v>
      </c>
      <c r="D168" s="54" t="s">
        <v>52</v>
      </c>
      <c r="E168" s="79"/>
      <c r="F168" s="29" t="s">
        <v>68</v>
      </c>
      <c r="G168" s="29" t="s">
        <v>68</v>
      </c>
    </row>
    <row r="169" spans="1:9" x14ac:dyDescent="0.2">
      <c r="A169" s="30"/>
      <c r="B169" s="32" t="s">
        <v>126</v>
      </c>
      <c r="C169" s="53" t="s">
        <v>70</v>
      </c>
      <c r="D169" s="54" t="s">
        <v>52</v>
      </c>
      <c r="E169" s="79"/>
      <c r="F169" s="25">
        <v>9187.52</v>
      </c>
      <c r="G169" s="25">
        <v>0</v>
      </c>
    </row>
    <row r="170" spans="1:9" x14ac:dyDescent="0.2">
      <c r="A170" s="80"/>
      <c r="B170" s="82" t="s">
        <v>123</v>
      </c>
      <c r="C170" s="53" t="s">
        <v>70</v>
      </c>
      <c r="D170" s="54" t="s">
        <v>52</v>
      </c>
      <c r="E170" s="79"/>
      <c r="F170" s="25">
        <v>7940.54</v>
      </c>
      <c r="G170" s="25">
        <v>0</v>
      </c>
    </row>
    <row r="171" spans="1:9" x14ac:dyDescent="0.2">
      <c r="A171" s="81"/>
      <c r="B171" s="83"/>
      <c r="C171" s="53" t="s">
        <v>91</v>
      </c>
      <c r="D171" s="54" t="s">
        <v>52</v>
      </c>
      <c r="E171" s="79"/>
      <c r="F171" s="25">
        <v>4705.7</v>
      </c>
      <c r="G171" s="25">
        <v>0</v>
      </c>
    </row>
    <row r="172" spans="1:9" x14ac:dyDescent="0.2">
      <c r="A172" s="80"/>
      <c r="B172" s="82" t="s">
        <v>124</v>
      </c>
      <c r="C172" s="53" t="s">
        <v>70</v>
      </c>
      <c r="D172" s="54" t="s">
        <v>52</v>
      </c>
      <c r="E172" s="79"/>
      <c r="F172" s="25">
        <v>17211.919999999998</v>
      </c>
      <c r="G172" s="25">
        <v>0</v>
      </c>
    </row>
    <row r="173" spans="1:9" x14ac:dyDescent="0.2">
      <c r="A173" s="81"/>
      <c r="B173" s="83"/>
      <c r="C173" s="53" t="s">
        <v>91</v>
      </c>
      <c r="D173" s="54" t="s">
        <v>52</v>
      </c>
      <c r="E173" s="79"/>
      <c r="F173" s="25">
        <v>9218.91</v>
      </c>
      <c r="G173" s="25">
        <v>0</v>
      </c>
    </row>
    <row r="174" spans="1:9" x14ac:dyDescent="0.2">
      <c r="A174" s="80"/>
      <c r="B174" s="82" t="s">
        <v>125</v>
      </c>
      <c r="C174" s="53" t="s">
        <v>70</v>
      </c>
      <c r="D174" s="54" t="s">
        <v>52</v>
      </c>
      <c r="E174" s="79"/>
      <c r="F174" s="25">
        <v>15386.88</v>
      </c>
      <c r="G174" s="25">
        <v>0</v>
      </c>
    </row>
    <row r="175" spans="1:9" x14ac:dyDescent="0.2">
      <c r="A175" s="81"/>
      <c r="B175" s="83"/>
      <c r="C175" s="53" t="s">
        <v>91</v>
      </c>
      <c r="D175" s="54" t="s">
        <v>52</v>
      </c>
      <c r="E175" s="79"/>
      <c r="F175" s="25">
        <v>1353.58</v>
      </c>
      <c r="G175" s="25">
        <v>0</v>
      </c>
    </row>
    <row r="176" spans="1:9" ht="12.75" customHeight="1" x14ac:dyDescent="0.2">
      <c r="A176" s="93"/>
      <c r="B176" s="94" t="s">
        <v>88</v>
      </c>
      <c r="C176" s="53" t="s">
        <v>70</v>
      </c>
      <c r="D176" s="54" t="s">
        <v>52</v>
      </c>
      <c r="E176" s="79"/>
      <c r="F176" s="25">
        <v>19839.98</v>
      </c>
      <c r="G176" s="25">
        <v>0</v>
      </c>
    </row>
    <row r="177" spans="1:7" ht="12.75" customHeight="1" x14ac:dyDescent="0.2">
      <c r="A177" s="93"/>
      <c r="B177" s="94"/>
      <c r="C177" s="53" t="s">
        <v>91</v>
      </c>
      <c r="D177" s="54" t="s">
        <v>52</v>
      </c>
      <c r="E177" s="79"/>
      <c r="F177" s="25">
        <v>764.19</v>
      </c>
      <c r="G177" s="25">
        <v>0</v>
      </c>
    </row>
    <row r="178" spans="1:7" ht="25.5" x14ac:dyDescent="0.2">
      <c r="A178" s="54" t="s">
        <v>73</v>
      </c>
      <c r="B178" s="24" t="s">
        <v>93</v>
      </c>
      <c r="C178" s="44" t="s">
        <v>68</v>
      </c>
      <c r="D178" s="54" t="s">
        <v>52</v>
      </c>
      <c r="E178" s="79"/>
      <c r="F178" s="44" t="s">
        <v>68</v>
      </c>
      <c r="G178" s="44" t="s">
        <v>68</v>
      </c>
    </row>
    <row r="179" spans="1:7" x14ac:dyDescent="0.2">
      <c r="A179" s="54"/>
      <c r="B179" s="32" t="s">
        <v>86</v>
      </c>
      <c r="C179" s="53" t="s">
        <v>91</v>
      </c>
      <c r="D179" s="54" t="s">
        <v>52</v>
      </c>
      <c r="E179" s="79"/>
      <c r="F179" s="57">
        <v>5719.49</v>
      </c>
      <c r="G179" s="25">
        <v>0</v>
      </c>
    </row>
    <row r="180" spans="1:7" ht="38.25" x14ac:dyDescent="0.2">
      <c r="A180" s="29">
        <v>2</v>
      </c>
      <c r="B180" s="26" t="s">
        <v>145</v>
      </c>
      <c r="C180" s="44" t="s">
        <v>68</v>
      </c>
      <c r="D180" s="29" t="s">
        <v>53</v>
      </c>
      <c r="E180" s="79"/>
      <c r="F180" s="44" t="s">
        <v>68</v>
      </c>
      <c r="G180" s="44" t="s">
        <v>68</v>
      </c>
    </row>
    <row r="181" spans="1:7" x14ac:dyDescent="0.2">
      <c r="A181" s="54" t="s">
        <v>21</v>
      </c>
      <c r="B181" s="24" t="s">
        <v>140</v>
      </c>
      <c r="C181" s="44" t="s">
        <v>68</v>
      </c>
      <c r="D181" s="54" t="s">
        <v>53</v>
      </c>
      <c r="E181" s="79"/>
      <c r="F181" s="44" t="s">
        <v>68</v>
      </c>
      <c r="G181" s="44" t="s">
        <v>68</v>
      </c>
    </row>
    <row r="182" spans="1:7" x14ac:dyDescent="0.2">
      <c r="A182" s="54"/>
      <c r="B182" s="24" t="s">
        <v>125</v>
      </c>
      <c r="C182" s="53" t="s">
        <v>91</v>
      </c>
      <c r="D182" s="54" t="s">
        <v>53</v>
      </c>
      <c r="E182" s="79"/>
      <c r="F182" s="25">
        <v>394.2</v>
      </c>
      <c r="G182" s="25">
        <v>0</v>
      </c>
    </row>
    <row r="183" spans="1:7" ht="25.5" x14ac:dyDescent="0.2">
      <c r="A183" s="54"/>
      <c r="B183" s="24" t="s">
        <v>88</v>
      </c>
      <c r="C183" s="53" t="s">
        <v>91</v>
      </c>
      <c r="D183" s="54" t="s">
        <v>53</v>
      </c>
      <c r="E183" s="79"/>
      <c r="F183" s="25">
        <v>4245.18</v>
      </c>
      <c r="G183" s="25">
        <v>0</v>
      </c>
    </row>
    <row r="184" spans="1:7" ht="25.5" x14ac:dyDescent="0.2">
      <c r="A184" s="54" t="s">
        <v>29</v>
      </c>
      <c r="B184" s="24" t="s">
        <v>95</v>
      </c>
      <c r="C184" s="44" t="s">
        <v>68</v>
      </c>
      <c r="D184" s="54" t="s">
        <v>53</v>
      </c>
      <c r="E184" s="79"/>
      <c r="F184" s="44" t="s">
        <v>68</v>
      </c>
      <c r="G184" s="44" t="s">
        <v>68</v>
      </c>
    </row>
    <row r="185" spans="1:7" x14ac:dyDescent="0.2">
      <c r="A185" s="78"/>
      <c r="B185" s="82" t="s">
        <v>88</v>
      </c>
      <c r="C185" s="53" t="s">
        <v>70</v>
      </c>
      <c r="D185" s="54" t="s">
        <v>53</v>
      </c>
      <c r="E185" s="79"/>
      <c r="F185" s="25">
        <v>2165.06</v>
      </c>
      <c r="G185" s="25">
        <v>0</v>
      </c>
    </row>
    <row r="186" spans="1:7" x14ac:dyDescent="0.2">
      <c r="A186" s="92"/>
      <c r="B186" s="83"/>
      <c r="C186" s="53" t="s">
        <v>91</v>
      </c>
      <c r="D186" s="54" t="s">
        <v>53</v>
      </c>
      <c r="E186" s="79"/>
      <c r="F186" s="25">
        <v>66.11</v>
      </c>
      <c r="G186" s="25">
        <v>0</v>
      </c>
    </row>
    <row r="187" spans="1:7" x14ac:dyDescent="0.2">
      <c r="A187" s="78"/>
      <c r="B187" s="82" t="s">
        <v>127</v>
      </c>
      <c r="C187" s="53" t="s">
        <v>70</v>
      </c>
      <c r="D187" s="54" t="s">
        <v>53</v>
      </c>
      <c r="E187" s="79"/>
      <c r="F187" s="25">
        <v>15981.4</v>
      </c>
      <c r="G187" s="25">
        <v>0</v>
      </c>
    </row>
    <row r="188" spans="1:7" x14ac:dyDescent="0.2">
      <c r="A188" s="92"/>
      <c r="B188" s="83"/>
      <c r="C188" s="53" t="s">
        <v>91</v>
      </c>
      <c r="D188" s="54" t="s">
        <v>53</v>
      </c>
      <c r="E188" s="79"/>
      <c r="F188" s="25">
        <v>1052.33</v>
      </c>
      <c r="G188" s="25">
        <v>0</v>
      </c>
    </row>
    <row r="189" spans="1:7" x14ac:dyDescent="0.2">
      <c r="A189" s="54" t="s">
        <v>30</v>
      </c>
      <c r="B189" s="24" t="s">
        <v>94</v>
      </c>
      <c r="C189" s="44" t="s">
        <v>68</v>
      </c>
      <c r="D189" s="54" t="s">
        <v>53</v>
      </c>
      <c r="E189" s="79" t="s">
        <v>129</v>
      </c>
      <c r="F189" s="44" t="s">
        <v>68</v>
      </c>
      <c r="G189" s="44" t="s">
        <v>68</v>
      </c>
    </row>
    <row r="190" spans="1:7" x14ac:dyDescent="0.2">
      <c r="A190" s="54"/>
      <c r="B190" s="82" t="s">
        <v>123</v>
      </c>
      <c r="C190" s="53" t="s">
        <v>70</v>
      </c>
      <c r="D190" s="54" t="s">
        <v>53</v>
      </c>
      <c r="E190" s="79"/>
      <c r="F190" s="25">
        <v>29398.880000000001</v>
      </c>
      <c r="G190" s="25">
        <v>0</v>
      </c>
    </row>
    <row r="191" spans="1:7" x14ac:dyDescent="0.2">
      <c r="A191" s="54"/>
      <c r="B191" s="83"/>
      <c r="C191" s="53" t="s">
        <v>91</v>
      </c>
      <c r="D191" s="54" t="s">
        <v>53</v>
      </c>
      <c r="E191" s="79"/>
      <c r="F191" s="25">
        <v>1081.25</v>
      </c>
      <c r="G191" s="25">
        <v>0</v>
      </c>
    </row>
    <row r="192" spans="1:7" x14ac:dyDescent="0.2">
      <c r="A192" s="54"/>
      <c r="B192" s="82" t="s">
        <v>124</v>
      </c>
      <c r="C192" s="53" t="s">
        <v>70</v>
      </c>
      <c r="D192" s="54" t="s">
        <v>53</v>
      </c>
      <c r="E192" s="79"/>
      <c r="F192" s="25">
        <v>8449.25</v>
      </c>
      <c r="G192" s="25">
        <v>0</v>
      </c>
    </row>
    <row r="193" spans="1:7" x14ac:dyDescent="0.2">
      <c r="A193" s="54"/>
      <c r="B193" s="83"/>
      <c r="C193" s="53" t="s">
        <v>91</v>
      </c>
      <c r="D193" s="54" t="s">
        <v>53</v>
      </c>
      <c r="E193" s="79"/>
      <c r="F193" s="25">
        <v>13007.75</v>
      </c>
      <c r="G193" s="25">
        <v>0</v>
      </c>
    </row>
    <row r="194" spans="1:7" x14ac:dyDescent="0.2">
      <c r="A194" s="54"/>
      <c r="B194" s="82" t="s">
        <v>125</v>
      </c>
      <c r="C194" s="53" t="s">
        <v>70</v>
      </c>
      <c r="D194" s="54" t="s">
        <v>53</v>
      </c>
      <c r="E194" s="79"/>
      <c r="F194" s="25">
        <v>6731.38</v>
      </c>
      <c r="G194" s="25">
        <v>0</v>
      </c>
    </row>
    <row r="195" spans="1:7" x14ac:dyDescent="0.2">
      <c r="A195" s="54"/>
      <c r="B195" s="83"/>
      <c r="C195" s="53" t="s">
        <v>91</v>
      </c>
      <c r="D195" s="54" t="s">
        <v>53</v>
      </c>
      <c r="E195" s="79"/>
      <c r="F195" s="25">
        <v>4355.63</v>
      </c>
      <c r="G195" s="25">
        <v>0</v>
      </c>
    </row>
    <row r="196" spans="1:7" x14ac:dyDescent="0.2">
      <c r="A196" s="54"/>
      <c r="B196" s="82" t="s">
        <v>88</v>
      </c>
      <c r="C196" s="53" t="s">
        <v>70</v>
      </c>
      <c r="D196" s="54" t="s">
        <v>53</v>
      </c>
      <c r="E196" s="79"/>
      <c r="F196" s="25">
        <v>2731.38</v>
      </c>
      <c r="G196" s="25">
        <v>0</v>
      </c>
    </row>
    <row r="197" spans="1:7" x14ac:dyDescent="0.2">
      <c r="A197" s="54"/>
      <c r="B197" s="83"/>
      <c r="C197" s="53" t="s">
        <v>91</v>
      </c>
      <c r="D197" s="54" t="s">
        <v>53</v>
      </c>
      <c r="E197" s="79"/>
      <c r="F197" s="25">
        <v>1675.61</v>
      </c>
      <c r="G197" s="25">
        <v>0</v>
      </c>
    </row>
    <row r="198" spans="1:7" x14ac:dyDescent="0.2">
      <c r="A198" s="54"/>
      <c r="B198" s="82" t="s">
        <v>127</v>
      </c>
      <c r="C198" s="53" t="s">
        <v>70</v>
      </c>
      <c r="D198" s="54" t="s">
        <v>53</v>
      </c>
      <c r="E198" s="79"/>
      <c r="F198" s="25">
        <v>7421.1</v>
      </c>
      <c r="G198" s="25">
        <v>0</v>
      </c>
    </row>
    <row r="199" spans="1:7" x14ac:dyDescent="0.2">
      <c r="A199" s="54"/>
      <c r="B199" s="83"/>
      <c r="C199" s="53" t="s">
        <v>91</v>
      </c>
      <c r="D199" s="54" t="s">
        <v>53</v>
      </c>
      <c r="E199" s="79"/>
      <c r="F199" s="25">
        <v>1398.09</v>
      </c>
      <c r="G199" s="25">
        <v>0</v>
      </c>
    </row>
    <row r="200" spans="1:7" ht="25.5" x14ac:dyDescent="0.2">
      <c r="A200" s="54" t="s">
        <v>31</v>
      </c>
      <c r="B200" s="24" t="s">
        <v>97</v>
      </c>
      <c r="C200" s="44" t="s">
        <v>68</v>
      </c>
      <c r="D200" s="54" t="s">
        <v>53</v>
      </c>
      <c r="E200" s="79"/>
      <c r="F200" s="44" t="s">
        <v>68</v>
      </c>
      <c r="G200" s="44" t="s">
        <v>68</v>
      </c>
    </row>
    <row r="201" spans="1:7" x14ac:dyDescent="0.2">
      <c r="A201" s="54"/>
      <c r="B201" s="32" t="s">
        <v>123</v>
      </c>
      <c r="C201" s="53" t="s">
        <v>76</v>
      </c>
      <c r="D201" s="54" t="s">
        <v>53</v>
      </c>
      <c r="E201" s="79"/>
      <c r="F201" s="25">
        <v>6268.75</v>
      </c>
      <c r="G201" s="25">
        <v>0</v>
      </c>
    </row>
    <row r="202" spans="1:7" x14ac:dyDescent="0.2">
      <c r="A202" s="54"/>
      <c r="B202" s="32" t="s">
        <v>125</v>
      </c>
      <c r="C202" s="53" t="s">
        <v>76</v>
      </c>
      <c r="D202" s="54" t="s">
        <v>53</v>
      </c>
      <c r="E202" s="79"/>
      <c r="F202" s="25">
        <v>11747.17</v>
      </c>
      <c r="G202" s="25">
        <v>0</v>
      </c>
    </row>
    <row r="203" spans="1:7" x14ac:dyDescent="0.2">
      <c r="A203" s="54"/>
      <c r="B203" s="82" t="s">
        <v>88</v>
      </c>
      <c r="C203" s="53" t="s">
        <v>76</v>
      </c>
      <c r="D203" s="54" t="s">
        <v>53</v>
      </c>
      <c r="E203" s="79"/>
      <c r="F203" s="25">
        <v>13117.41</v>
      </c>
      <c r="G203" s="25">
        <v>0</v>
      </c>
    </row>
    <row r="204" spans="1:7" x14ac:dyDescent="0.2">
      <c r="A204" s="54"/>
      <c r="B204" s="83"/>
      <c r="C204" s="53" t="s">
        <v>91</v>
      </c>
      <c r="D204" s="54" t="s">
        <v>53</v>
      </c>
      <c r="E204" s="79"/>
      <c r="F204" s="25">
        <v>7104.56</v>
      </c>
      <c r="G204" s="25">
        <v>0</v>
      </c>
    </row>
    <row r="205" spans="1:7" x14ac:dyDescent="0.2">
      <c r="A205" s="54"/>
      <c r="B205" s="32" t="s">
        <v>127</v>
      </c>
      <c r="C205" s="53" t="s">
        <v>76</v>
      </c>
      <c r="D205" s="54" t="s">
        <v>53</v>
      </c>
      <c r="E205" s="79"/>
      <c r="F205" s="25">
        <v>10734.12</v>
      </c>
      <c r="G205" s="25">
        <v>0</v>
      </c>
    </row>
    <row r="206" spans="1:7" ht="63.75" x14ac:dyDescent="0.2">
      <c r="A206" s="29">
        <v>4</v>
      </c>
      <c r="B206" s="26" t="s">
        <v>146</v>
      </c>
      <c r="C206" s="44" t="s">
        <v>68</v>
      </c>
      <c r="D206" s="29" t="s">
        <v>99</v>
      </c>
      <c r="E206" s="79"/>
      <c r="F206" s="29" t="s">
        <v>68</v>
      </c>
      <c r="G206" s="54" t="s">
        <v>68</v>
      </c>
    </row>
    <row r="207" spans="1:7" x14ac:dyDescent="0.2">
      <c r="A207" s="54" t="s">
        <v>77</v>
      </c>
      <c r="B207" s="24" t="s">
        <v>100</v>
      </c>
      <c r="C207" s="44" t="s">
        <v>68</v>
      </c>
      <c r="D207" s="29" t="s">
        <v>99</v>
      </c>
      <c r="E207" s="79"/>
      <c r="F207" s="44" t="s">
        <v>68</v>
      </c>
      <c r="G207" s="44" t="s">
        <v>68</v>
      </c>
    </row>
    <row r="208" spans="1:7" ht="25.5" x14ac:dyDescent="0.2">
      <c r="A208" s="54"/>
      <c r="B208" s="24" t="s">
        <v>101</v>
      </c>
      <c r="C208" s="53" t="s">
        <v>78</v>
      </c>
      <c r="D208" s="29" t="s">
        <v>99</v>
      </c>
      <c r="E208" s="79"/>
      <c r="F208" s="25">
        <v>27776.76</v>
      </c>
      <c r="G208" s="25">
        <v>0</v>
      </c>
    </row>
    <row r="209" spans="1:7" ht="25.5" x14ac:dyDescent="0.2">
      <c r="A209" s="54"/>
      <c r="B209" s="24" t="s">
        <v>116</v>
      </c>
      <c r="C209" s="53" t="s">
        <v>78</v>
      </c>
      <c r="D209" s="29" t="s">
        <v>99</v>
      </c>
      <c r="E209" s="79"/>
      <c r="F209" s="25">
        <v>20105.43</v>
      </c>
      <c r="G209" s="25">
        <v>0</v>
      </c>
    </row>
    <row r="210" spans="1:7" ht="25.5" x14ac:dyDescent="0.2">
      <c r="A210" s="54"/>
      <c r="B210" s="24" t="s">
        <v>102</v>
      </c>
      <c r="C210" s="53" t="s">
        <v>78</v>
      </c>
      <c r="D210" s="29" t="s">
        <v>99</v>
      </c>
      <c r="E210" s="79"/>
      <c r="F210" s="25">
        <v>3116.71</v>
      </c>
      <c r="G210" s="25">
        <v>0</v>
      </c>
    </row>
    <row r="211" spans="1:7" ht="25.5" x14ac:dyDescent="0.2">
      <c r="A211" s="54"/>
      <c r="B211" s="24" t="s">
        <v>103</v>
      </c>
      <c r="C211" s="53" t="s">
        <v>78</v>
      </c>
      <c r="D211" s="29" t="s">
        <v>99</v>
      </c>
      <c r="E211" s="79"/>
      <c r="F211" s="25">
        <v>4309.5200000000004</v>
      </c>
      <c r="G211" s="25">
        <v>0</v>
      </c>
    </row>
    <row r="212" spans="1:7" ht="25.5" x14ac:dyDescent="0.2">
      <c r="A212" s="54"/>
      <c r="B212" s="24" t="s">
        <v>117</v>
      </c>
      <c r="C212" s="53" t="s">
        <v>78</v>
      </c>
      <c r="D212" s="29" t="s">
        <v>99</v>
      </c>
      <c r="E212" s="79"/>
      <c r="F212" s="25">
        <v>9569.75</v>
      </c>
      <c r="G212" s="25">
        <v>0</v>
      </c>
    </row>
    <row r="213" spans="1:7" x14ac:dyDescent="0.2">
      <c r="A213" s="54" t="s">
        <v>79</v>
      </c>
      <c r="B213" s="24" t="s">
        <v>104</v>
      </c>
      <c r="C213" s="44" t="s">
        <v>68</v>
      </c>
      <c r="D213" s="29" t="s">
        <v>99</v>
      </c>
      <c r="E213" s="79"/>
      <c r="F213" s="44" t="s">
        <v>68</v>
      </c>
      <c r="G213" s="44" t="s">
        <v>68</v>
      </c>
    </row>
    <row r="214" spans="1:7" ht="25.5" x14ac:dyDescent="0.2">
      <c r="A214" s="54"/>
      <c r="B214" s="24" t="s">
        <v>103</v>
      </c>
      <c r="C214" s="53" t="s">
        <v>78</v>
      </c>
      <c r="D214" s="29" t="s">
        <v>99</v>
      </c>
      <c r="E214" s="79"/>
      <c r="F214" s="25">
        <v>14233.93</v>
      </c>
      <c r="G214" s="25">
        <v>0</v>
      </c>
    </row>
    <row r="215" spans="1:7" ht="25.5" x14ac:dyDescent="0.2">
      <c r="A215" s="54"/>
      <c r="B215" s="24" t="s">
        <v>105</v>
      </c>
      <c r="C215" s="53" t="s">
        <v>78</v>
      </c>
      <c r="D215" s="29" t="s">
        <v>99</v>
      </c>
      <c r="E215" s="79"/>
      <c r="F215" s="25">
        <v>8174.31</v>
      </c>
      <c r="G215" s="25">
        <v>0</v>
      </c>
    </row>
    <row r="216" spans="1:7" ht="25.5" x14ac:dyDescent="0.2">
      <c r="A216" s="54"/>
      <c r="B216" s="24" t="s">
        <v>106</v>
      </c>
      <c r="C216" s="53" t="s">
        <v>78</v>
      </c>
      <c r="D216" s="29" t="s">
        <v>99</v>
      </c>
      <c r="E216" s="79"/>
      <c r="F216" s="25">
        <v>7066.79</v>
      </c>
      <c r="G216" s="25">
        <v>0</v>
      </c>
    </row>
    <row r="217" spans="1:7" ht="51" x14ac:dyDescent="0.2">
      <c r="A217" s="29">
        <v>5</v>
      </c>
      <c r="B217" s="26" t="s">
        <v>147</v>
      </c>
      <c r="C217" s="44" t="s">
        <v>68</v>
      </c>
      <c r="D217" s="29" t="s">
        <v>108</v>
      </c>
      <c r="E217" s="79"/>
      <c r="F217" s="44" t="s">
        <v>68</v>
      </c>
      <c r="G217" s="44" t="s">
        <v>68</v>
      </c>
    </row>
    <row r="218" spans="1:7" x14ac:dyDescent="0.2">
      <c r="A218" s="54" t="s">
        <v>80</v>
      </c>
      <c r="B218" s="24" t="s">
        <v>100</v>
      </c>
      <c r="C218" s="44" t="s">
        <v>68</v>
      </c>
      <c r="D218" s="29" t="s">
        <v>108</v>
      </c>
      <c r="E218" s="79"/>
      <c r="F218" s="44" t="s">
        <v>68</v>
      </c>
      <c r="G218" s="44" t="s">
        <v>68</v>
      </c>
    </row>
    <row r="219" spans="1:7" ht="25.5" x14ac:dyDescent="0.2">
      <c r="A219" s="54"/>
      <c r="B219" s="24" t="s">
        <v>102</v>
      </c>
      <c r="C219" s="53" t="s">
        <v>78</v>
      </c>
      <c r="D219" s="29" t="s">
        <v>108</v>
      </c>
      <c r="E219" s="79"/>
      <c r="F219" s="25">
        <v>3435.93</v>
      </c>
      <c r="G219" s="25">
        <v>0</v>
      </c>
    </row>
    <row r="220" spans="1:7" ht="25.5" x14ac:dyDescent="0.2">
      <c r="A220" s="54"/>
      <c r="B220" s="24" t="s">
        <v>103</v>
      </c>
      <c r="C220" s="53" t="s">
        <v>78</v>
      </c>
      <c r="D220" s="29" t="s">
        <v>108</v>
      </c>
      <c r="E220" s="79"/>
      <c r="F220" s="25">
        <v>1286.6500000000001</v>
      </c>
      <c r="G220" s="25">
        <v>0</v>
      </c>
    </row>
    <row r="221" spans="1:7" ht="25.5" x14ac:dyDescent="0.2">
      <c r="A221" s="54"/>
      <c r="B221" s="24" t="s">
        <v>105</v>
      </c>
      <c r="C221" s="53" t="s">
        <v>78</v>
      </c>
      <c r="D221" s="29" t="s">
        <v>108</v>
      </c>
      <c r="E221" s="79"/>
      <c r="F221" s="25">
        <v>756.54</v>
      </c>
      <c r="G221" s="25">
        <v>0</v>
      </c>
    </row>
    <row r="222" spans="1:7" ht="25.5" x14ac:dyDescent="0.2">
      <c r="A222" s="54"/>
      <c r="B222" s="24" t="s">
        <v>106</v>
      </c>
      <c r="C222" s="53" t="s">
        <v>78</v>
      </c>
      <c r="D222" s="29" t="s">
        <v>108</v>
      </c>
      <c r="E222" s="79"/>
      <c r="F222" s="25">
        <v>7005.49</v>
      </c>
      <c r="G222" s="25">
        <v>0</v>
      </c>
    </row>
    <row r="223" spans="1:7" x14ac:dyDescent="0.2">
      <c r="A223" s="54" t="s">
        <v>81</v>
      </c>
      <c r="B223" s="24" t="s">
        <v>104</v>
      </c>
      <c r="C223" s="44" t="s">
        <v>68</v>
      </c>
      <c r="D223" s="29" t="s">
        <v>108</v>
      </c>
      <c r="E223" s="79"/>
      <c r="F223" s="44" t="s">
        <v>68</v>
      </c>
      <c r="G223" s="44" t="s">
        <v>68</v>
      </c>
    </row>
    <row r="224" spans="1:7" ht="25.5" x14ac:dyDescent="0.2">
      <c r="A224" s="54"/>
      <c r="B224" s="24" t="s">
        <v>102</v>
      </c>
      <c r="C224" s="53" t="s">
        <v>78</v>
      </c>
      <c r="D224" s="29" t="s">
        <v>108</v>
      </c>
      <c r="E224" s="79"/>
      <c r="F224" s="25">
        <v>1848.15</v>
      </c>
      <c r="G224" s="25">
        <v>0</v>
      </c>
    </row>
    <row r="225" spans="1:7" ht="25.5" x14ac:dyDescent="0.2">
      <c r="A225" s="54"/>
      <c r="B225" s="24" t="s">
        <v>103</v>
      </c>
      <c r="C225" s="53" t="s">
        <v>78</v>
      </c>
      <c r="D225" s="29" t="s">
        <v>108</v>
      </c>
      <c r="E225" s="79"/>
      <c r="F225" s="25">
        <v>7988.72</v>
      </c>
      <c r="G225" s="25"/>
    </row>
    <row r="226" spans="1:7" ht="25.5" x14ac:dyDescent="0.2">
      <c r="A226" s="54"/>
      <c r="B226" s="24" t="s">
        <v>105</v>
      </c>
      <c r="C226" s="53" t="s">
        <v>78</v>
      </c>
      <c r="D226" s="29" t="s">
        <v>108</v>
      </c>
      <c r="E226" s="79"/>
      <c r="F226" s="25">
        <v>5489.92</v>
      </c>
      <c r="G226" s="25">
        <v>0</v>
      </c>
    </row>
    <row r="227" spans="1:7" ht="25.5" x14ac:dyDescent="0.2">
      <c r="A227" s="54"/>
      <c r="B227" s="24" t="s">
        <v>106</v>
      </c>
      <c r="C227" s="53" t="s">
        <v>78</v>
      </c>
      <c r="D227" s="29" t="s">
        <v>108</v>
      </c>
      <c r="E227" s="92"/>
      <c r="F227" s="25">
        <v>3094.16</v>
      </c>
      <c r="G227" s="25">
        <v>0</v>
      </c>
    </row>
    <row r="228" spans="1:7" x14ac:dyDescent="0.2">
      <c r="A228" s="35"/>
      <c r="B228" s="36"/>
      <c r="C228" s="31"/>
      <c r="D228" s="37"/>
      <c r="E228" s="35"/>
      <c r="F228" s="38"/>
      <c r="G228" s="38"/>
    </row>
    <row r="229" spans="1:7" x14ac:dyDescent="0.2">
      <c r="A229" s="35"/>
      <c r="B229" s="36"/>
      <c r="C229" s="31"/>
      <c r="D229" s="37"/>
      <c r="E229" s="35"/>
      <c r="F229" s="38"/>
      <c r="G229" s="23" t="s">
        <v>43</v>
      </c>
    </row>
    <row r="231" spans="1:7" x14ac:dyDescent="0.2">
      <c r="B231" s="84" t="s">
        <v>128</v>
      </c>
      <c r="C231" s="84"/>
      <c r="D231" s="84"/>
      <c r="E231" s="84"/>
      <c r="F231" s="84"/>
      <c r="G231" s="22" t="s">
        <v>58</v>
      </c>
    </row>
    <row r="232" spans="1:7" ht="48" customHeight="1" x14ac:dyDescent="0.2">
      <c r="A232" s="85" t="s">
        <v>0</v>
      </c>
      <c r="B232" s="87" t="s">
        <v>59</v>
      </c>
      <c r="C232" s="87" t="s">
        <v>60</v>
      </c>
      <c r="D232" s="85" t="s">
        <v>61</v>
      </c>
      <c r="E232" s="87" t="s">
        <v>62</v>
      </c>
      <c r="F232" s="91" t="s">
        <v>120</v>
      </c>
      <c r="G232" s="91"/>
    </row>
    <row r="233" spans="1:7" ht="72" x14ac:dyDescent="0.2">
      <c r="A233" s="86"/>
      <c r="B233" s="88"/>
      <c r="C233" s="88"/>
      <c r="D233" s="86"/>
      <c r="E233" s="88"/>
      <c r="F233" s="51" t="s">
        <v>64</v>
      </c>
      <c r="G233" s="51" t="s">
        <v>66</v>
      </c>
    </row>
    <row r="234" spans="1:7" ht="36" x14ac:dyDescent="0.2">
      <c r="A234" s="86"/>
      <c r="B234" s="88"/>
      <c r="C234" s="89"/>
      <c r="D234" s="90"/>
      <c r="E234" s="89"/>
      <c r="F234" s="51" t="s">
        <v>65</v>
      </c>
      <c r="G234" s="27" t="s">
        <v>114</v>
      </c>
    </row>
    <row r="235" spans="1:7" ht="38.25" x14ac:dyDescent="0.2">
      <c r="A235" s="29">
        <v>1</v>
      </c>
      <c r="B235" s="26" t="s">
        <v>148</v>
      </c>
      <c r="C235" s="44" t="s">
        <v>68</v>
      </c>
      <c r="D235" s="29" t="s">
        <v>52</v>
      </c>
      <c r="E235" s="78" t="s">
        <v>82</v>
      </c>
      <c r="F235" s="29" t="s">
        <v>68</v>
      </c>
      <c r="G235" s="29" t="s">
        <v>68</v>
      </c>
    </row>
    <row r="236" spans="1:7" ht="25.5" x14ac:dyDescent="0.2">
      <c r="A236" s="30" t="s">
        <v>13</v>
      </c>
      <c r="B236" s="24" t="s">
        <v>90</v>
      </c>
      <c r="C236" s="44" t="s">
        <v>68</v>
      </c>
      <c r="D236" s="54" t="s">
        <v>52</v>
      </c>
      <c r="E236" s="79"/>
      <c r="F236" s="29" t="s">
        <v>68</v>
      </c>
      <c r="G236" s="29" t="s">
        <v>68</v>
      </c>
    </row>
    <row r="237" spans="1:7" x14ac:dyDescent="0.2">
      <c r="A237" s="30"/>
      <c r="B237" s="32" t="s">
        <v>126</v>
      </c>
      <c r="C237" s="53" t="s">
        <v>70</v>
      </c>
      <c r="D237" s="54" t="s">
        <v>52</v>
      </c>
      <c r="E237" s="79"/>
      <c r="F237" s="25">
        <v>8491.42</v>
      </c>
      <c r="G237" s="25">
        <v>0</v>
      </c>
    </row>
    <row r="238" spans="1:7" x14ac:dyDescent="0.2">
      <c r="A238" s="80"/>
      <c r="B238" s="82" t="s">
        <v>123</v>
      </c>
      <c r="C238" s="53" t="s">
        <v>70</v>
      </c>
      <c r="D238" s="54" t="s">
        <v>52</v>
      </c>
      <c r="E238" s="79"/>
      <c r="F238" s="25">
        <v>10272.51</v>
      </c>
      <c r="G238" s="25">
        <v>0</v>
      </c>
    </row>
    <row r="239" spans="1:7" x14ac:dyDescent="0.2">
      <c r="A239" s="81"/>
      <c r="B239" s="83"/>
      <c r="C239" s="53" t="s">
        <v>91</v>
      </c>
      <c r="D239" s="54" t="s">
        <v>52</v>
      </c>
      <c r="E239" s="79"/>
      <c r="F239" s="25">
        <v>16642.560000000001</v>
      </c>
      <c r="G239" s="25">
        <v>0</v>
      </c>
    </row>
    <row r="240" spans="1:7" x14ac:dyDescent="0.2">
      <c r="A240" s="80"/>
      <c r="B240" s="82" t="s">
        <v>124</v>
      </c>
      <c r="C240" s="53" t="s">
        <v>70</v>
      </c>
      <c r="D240" s="54" t="s">
        <v>52</v>
      </c>
      <c r="E240" s="79"/>
      <c r="F240" s="25">
        <v>9796.2000000000007</v>
      </c>
      <c r="G240" s="25">
        <v>0</v>
      </c>
    </row>
    <row r="241" spans="1:7" x14ac:dyDescent="0.2">
      <c r="A241" s="81"/>
      <c r="B241" s="83"/>
      <c r="C241" s="53" t="s">
        <v>91</v>
      </c>
      <c r="D241" s="54" t="s">
        <v>52</v>
      </c>
      <c r="E241" s="79"/>
      <c r="F241" s="25">
        <v>15948.72</v>
      </c>
      <c r="G241" s="25">
        <v>0</v>
      </c>
    </row>
    <row r="242" spans="1:7" x14ac:dyDescent="0.2">
      <c r="A242" s="80"/>
      <c r="B242" s="82" t="s">
        <v>125</v>
      </c>
      <c r="C242" s="53" t="s">
        <v>70</v>
      </c>
      <c r="D242" s="54" t="s">
        <v>52</v>
      </c>
      <c r="E242" s="79"/>
      <c r="F242" s="25">
        <v>14353.83</v>
      </c>
      <c r="G242" s="25">
        <v>0</v>
      </c>
    </row>
    <row r="243" spans="1:7" x14ac:dyDescent="0.2">
      <c r="A243" s="81"/>
      <c r="B243" s="83"/>
      <c r="C243" s="53" t="s">
        <v>91</v>
      </c>
      <c r="D243" s="54"/>
      <c r="E243" s="79"/>
      <c r="F243" s="25">
        <v>264.75</v>
      </c>
      <c r="G243" s="25">
        <v>0</v>
      </c>
    </row>
    <row r="244" spans="1:7" ht="25.5" x14ac:dyDescent="0.2">
      <c r="A244" s="54" t="s">
        <v>16</v>
      </c>
      <c r="B244" s="24" t="s">
        <v>92</v>
      </c>
      <c r="C244" s="44" t="s">
        <v>68</v>
      </c>
      <c r="D244" s="54" t="s">
        <v>52</v>
      </c>
      <c r="E244" s="79"/>
      <c r="F244" s="44" t="s">
        <v>68</v>
      </c>
      <c r="G244" s="44" t="s">
        <v>68</v>
      </c>
    </row>
    <row r="245" spans="1:7" x14ac:dyDescent="0.2">
      <c r="A245" s="54"/>
      <c r="B245" s="32" t="s">
        <v>123</v>
      </c>
      <c r="C245" s="53" t="s">
        <v>70</v>
      </c>
      <c r="D245" s="54" t="s">
        <v>52</v>
      </c>
      <c r="E245" s="79"/>
      <c r="F245" s="57">
        <v>7631.18</v>
      </c>
      <c r="G245" s="25">
        <v>0</v>
      </c>
    </row>
    <row r="246" spans="1:7" ht="25.5" x14ac:dyDescent="0.2">
      <c r="A246" s="54" t="s">
        <v>71</v>
      </c>
      <c r="B246" s="24" t="s">
        <v>93</v>
      </c>
      <c r="C246" s="44" t="s">
        <v>68</v>
      </c>
      <c r="D246" s="54" t="s">
        <v>52</v>
      </c>
      <c r="E246" s="79"/>
      <c r="F246" s="44" t="s">
        <v>68</v>
      </c>
      <c r="G246" s="44" t="s">
        <v>68</v>
      </c>
    </row>
    <row r="247" spans="1:7" x14ac:dyDescent="0.2">
      <c r="A247" s="54"/>
      <c r="B247" s="32" t="s">
        <v>86</v>
      </c>
      <c r="C247" s="53" t="s">
        <v>91</v>
      </c>
      <c r="D247" s="54" t="s">
        <v>52</v>
      </c>
      <c r="E247" s="79"/>
      <c r="F247" s="57">
        <v>11378.85</v>
      </c>
      <c r="G247" s="25">
        <v>0</v>
      </c>
    </row>
    <row r="248" spans="1:7" ht="38.25" x14ac:dyDescent="0.2">
      <c r="A248" s="29">
        <v>2</v>
      </c>
      <c r="B248" s="26" t="s">
        <v>145</v>
      </c>
      <c r="C248" s="44" t="s">
        <v>68</v>
      </c>
      <c r="D248" s="29" t="s">
        <v>53</v>
      </c>
      <c r="E248" s="79"/>
      <c r="F248" s="44" t="s">
        <v>68</v>
      </c>
      <c r="G248" s="44" t="s">
        <v>68</v>
      </c>
    </row>
    <row r="249" spans="1:7" ht="25.5" x14ac:dyDescent="0.2">
      <c r="A249" s="54" t="s">
        <v>21</v>
      </c>
      <c r="B249" s="24" t="s">
        <v>95</v>
      </c>
      <c r="C249" s="44" t="s">
        <v>68</v>
      </c>
      <c r="D249" s="54" t="s">
        <v>53</v>
      </c>
      <c r="E249" s="79"/>
      <c r="F249" s="44" t="s">
        <v>68</v>
      </c>
      <c r="G249" s="44" t="s">
        <v>68</v>
      </c>
    </row>
    <row r="250" spans="1:7" x14ac:dyDescent="0.2">
      <c r="A250" s="54"/>
      <c r="B250" s="24" t="s">
        <v>125</v>
      </c>
      <c r="C250" s="53" t="s">
        <v>70</v>
      </c>
      <c r="D250" s="54" t="s">
        <v>53</v>
      </c>
      <c r="E250" s="79"/>
      <c r="F250" s="25">
        <v>2313.06</v>
      </c>
      <c r="G250" s="25">
        <v>0</v>
      </c>
    </row>
    <row r="251" spans="1:7" ht="25.5" x14ac:dyDescent="0.2">
      <c r="A251" s="54" t="s">
        <v>29</v>
      </c>
      <c r="B251" s="24" t="s">
        <v>95</v>
      </c>
      <c r="C251" s="44" t="s">
        <v>68</v>
      </c>
      <c r="D251" s="54" t="s">
        <v>53</v>
      </c>
      <c r="E251" s="79"/>
      <c r="F251" s="44" t="s">
        <v>68</v>
      </c>
      <c r="G251" s="44" t="s">
        <v>68</v>
      </c>
    </row>
    <row r="252" spans="1:7" x14ac:dyDescent="0.2">
      <c r="A252" s="54"/>
      <c r="B252" s="24" t="s">
        <v>126</v>
      </c>
      <c r="C252" s="53" t="s">
        <v>70</v>
      </c>
      <c r="D252" s="54" t="s">
        <v>53</v>
      </c>
      <c r="E252" s="79"/>
      <c r="F252" s="25">
        <v>13386.01</v>
      </c>
      <c r="G252" s="25">
        <v>0</v>
      </c>
    </row>
    <row r="253" spans="1:7" x14ac:dyDescent="0.2">
      <c r="A253" s="54"/>
      <c r="B253" s="24" t="s">
        <v>123</v>
      </c>
      <c r="C253" s="53" t="s">
        <v>91</v>
      </c>
      <c r="D253" s="54" t="s">
        <v>53</v>
      </c>
      <c r="E253" s="79"/>
      <c r="F253" s="25">
        <v>47933.52</v>
      </c>
      <c r="G253" s="25">
        <v>0</v>
      </c>
    </row>
    <row r="254" spans="1:7" ht="25.5" x14ac:dyDescent="0.2">
      <c r="A254" s="54"/>
      <c r="B254" s="32" t="s">
        <v>88</v>
      </c>
      <c r="C254" s="53" t="s">
        <v>70</v>
      </c>
      <c r="D254" s="54" t="s">
        <v>53</v>
      </c>
      <c r="E254" s="79"/>
      <c r="F254" s="25">
        <v>39146.230000000003</v>
      </c>
      <c r="G254" s="25">
        <v>0</v>
      </c>
    </row>
    <row r="255" spans="1:7" s="39" customFormat="1" ht="63.75" x14ac:dyDescent="0.2">
      <c r="A255" s="29">
        <v>3</v>
      </c>
      <c r="B255" s="26" t="s">
        <v>146</v>
      </c>
      <c r="C255" s="44" t="s">
        <v>68</v>
      </c>
      <c r="D255" s="29" t="s">
        <v>99</v>
      </c>
      <c r="E255" s="79"/>
      <c r="F255" s="29" t="s">
        <v>68</v>
      </c>
      <c r="G255" s="29" t="s">
        <v>68</v>
      </c>
    </row>
    <row r="256" spans="1:7" x14ac:dyDescent="0.2">
      <c r="A256" s="30" t="s">
        <v>23</v>
      </c>
      <c r="B256" s="24" t="s">
        <v>100</v>
      </c>
      <c r="C256" s="44" t="s">
        <v>68</v>
      </c>
      <c r="D256" s="29" t="s">
        <v>99</v>
      </c>
      <c r="E256" s="79"/>
      <c r="F256" s="29" t="s">
        <v>68</v>
      </c>
      <c r="G256" s="29" t="s">
        <v>68</v>
      </c>
    </row>
    <row r="257" spans="1:7" ht="25.5" x14ac:dyDescent="0.2">
      <c r="A257" s="54"/>
      <c r="B257" s="24" t="s">
        <v>101</v>
      </c>
      <c r="C257" s="53" t="s">
        <v>78</v>
      </c>
      <c r="D257" s="29" t="s">
        <v>99</v>
      </c>
      <c r="E257" s="79"/>
      <c r="F257" s="25">
        <v>25540.49</v>
      </c>
      <c r="G257" s="25">
        <v>0</v>
      </c>
    </row>
    <row r="258" spans="1:7" ht="25.5" x14ac:dyDescent="0.2">
      <c r="A258" s="54"/>
      <c r="B258" s="24" t="s">
        <v>116</v>
      </c>
      <c r="C258" s="53" t="s">
        <v>78</v>
      </c>
      <c r="D258" s="29" t="s">
        <v>99</v>
      </c>
      <c r="E258" s="79"/>
      <c r="F258" s="25">
        <v>9718.58</v>
      </c>
      <c r="G258" s="25">
        <v>0</v>
      </c>
    </row>
    <row r="259" spans="1:7" ht="25.5" x14ac:dyDescent="0.2">
      <c r="A259" s="54"/>
      <c r="B259" s="24" t="s">
        <v>102</v>
      </c>
      <c r="C259" s="53" t="s">
        <v>78</v>
      </c>
      <c r="D259" s="29" t="s">
        <v>99</v>
      </c>
      <c r="E259" s="79"/>
      <c r="F259" s="25">
        <v>7775.26</v>
      </c>
      <c r="G259" s="25">
        <v>0</v>
      </c>
    </row>
    <row r="260" spans="1:7" ht="25.5" x14ac:dyDescent="0.2">
      <c r="A260" s="54"/>
      <c r="B260" s="24" t="s">
        <v>103</v>
      </c>
      <c r="C260" s="53" t="s">
        <v>78</v>
      </c>
      <c r="D260" s="29" t="s">
        <v>99</v>
      </c>
      <c r="E260" s="79"/>
      <c r="F260" s="25">
        <v>9559.76</v>
      </c>
      <c r="G260" s="25">
        <v>0</v>
      </c>
    </row>
    <row r="261" spans="1:7" ht="25.5" x14ac:dyDescent="0.2">
      <c r="A261" s="54"/>
      <c r="B261" s="24" t="s">
        <v>117</v>
      </c>
      <c r="C261" s="53" t="s">
        <v>78</v>
      </c>
      <c r="D261" s="29" t="s">
        <v>99</v>
      </c>
      <c r="E261" s="79"/>
      <c r="F261" s="25">
        <v>6483.98</v>
      </c>
      <c r="G261" s="25">
        <v>0</v>
      </c>
    </row>
    <row r="262" spans="1:7" x14ac:dyDescent="0.2">
      <c r="E262" s="58"/>
    </row>
    <row r="263" spans="1:7" x14ac:dyDescent="0.2">
      <c r="E263" s="58"/>
    </row>
    <row r="264" spans="1:7" x14ac:dyDescent="0.2">
      <c r="E264" s="58"/>
    </row>
    <row r="265" spans="1:7" x14ac:dyDescent="0.2">
      <c r="E265" s="58"/>
    </row>
    <row r="266" spans="1:7" x14ac:dyDescent="0.2">
      <c r="E266" s="58"/>
    </row>
  </sheetData>
  <mergeCells count="109">
    <mergeCell ref="A21:G21"/>
    <mergeCell ref="A27:A30"/>
    <mergeCell ref="B27:B30"/>
    <mergeCell ref="C27:C30"/>
    <mergeCell ref="D27:D30"/>
    <mergeCell ref="E27:E30"/>
    <mergeCell ref="F27:G27"/>
    <mergeCell ref="A1:G1"/>
    <mergeCell ref="A3:D3"/>
    <mergeCell ref="A6:A7"/>
    <mergeCell ref="B6:B7"/>
    <mergeCell ref="C6:D6"/>
    <mergeCell ref="A11:A12"/>
    <mergeCell ref="B11:B12"/>
    <mergeCell ref="C11:D11"/>
    <mergeCell ref="B48:B49"/>
    <mergeCell ref="A50:A51"/>
    <mergeCell ref="B50:B51"/>
    <mergeCell ref="A61:A62"/>
    <mergeCell ref="B61:B62"/>
    <mergeCell ref="A63:A64"/>
    <mergeCell ref="B63:B64"/>
    <mergeCell ref="E31:E80"/>
    <mergeCell ref="A39:A40"/>
    <mergeCell ref="B39:B40"/>
    <mergeCell ref="A41:A42"/>
    <mergeCell ref="B41:B42"/>
    <mergeCell ref="A43:A44"/>
    <mergeCell ref="B43:B44"/>
    <mergeCell ref="A46:A47"/>
    <mergeCell ref="B46:B47"/>
    <mergeCell ref="A48:A49"/>
    <mergeCell ref="A72:A73"/>
    <mergeCell ref="B72:B73"/>
    <mergeCell ref="B77:B78"/>
    <mergeCell ref="B79:B80"/>
    <mergeCell ref="E81:E83"/>
    <mergeCell ref="A82:A83"/>
    <mergeCell ref="B82:B83"/>
    <mergeCell ref="A66:A67"/>
    <mergeCell ref="B66:B67"/>
    <mergeCell ref="A68:A69"/>
    <mergeCell ref="B68:B69"/>
    <mergeCell ref="A70:A71"/>
    <mergeCell ref="B70:B71"/>
    <mergeCell ref="E115:E135"/>
    <mergeCell ref="A117:A118"/>
    <mergeCell ref="B117:B118"/>
    <mergeCell ref="A119:A120"/>
    <mergeCell ref="B119:B120"/>
    <mergeCell ref="A131:A132"/>
    <mergeCell ref="B131:B132"/>
    <mergeCell ref="E84:E106"/>
    <mergeCell ref="B109:F109"/>
    <mergeCell ref="A111:A114"/>
    <mergeCell ref="B111:B114"/>
    <mergeCell ref="C111:C114"/>
    <mergeCell ref="D111:D114"/>
    <mergeCell ref="E111:E114"/>
    <mergeCell ref="F111:G111"/>
    <mergeCell ref="E136:E142"/>
    <mergeCell ref="A144:G144"/>
    <mergeCell ref="B147:F147"/>
    <mergeCell ref="A148:A151"/>
    <mergeCell ref="B148:B151"/>
    <mergeCell ref="C148:C151"/>
    <mergeCell ref="D148:D151"/>
    <mergeCell ref="E148:E151"/>
    <mergeCell ref="F148:G148"/>
    <mergeCell ref="B172:B173"/>
    <mergeCell ref="A174:A175"/>
    <mergeCell ref="B174:B175"/>
    <mergeCell ref="A176:A177"/>
    <mergeCell ref="B176:B177"/>
    <mergeCell ref="A185:A186"/>
    <mergeCell ref="B185:B186"/>
    <mergeCell ref="E152:E188"/>
    <mergeCell ref="I160:I161"/>
    <mergeCell ref="A162:A163"/>
    <mergeCell ref="B162:B163"/>
    <mergeCell ref="A164:A165"/>
    <mergeCell ref="B164:B165"/>
    <mergeCell ref="I164:I165"/>
    <mergeCell ref="A170:A171"/>
    <mergeCell ref="B170:B171"/>
    <mergeCell ref="A172:A173"/>
    <mergeCell ref="A187:A188"/>
    <mergeCell ref="B187:B188"/>
    <mergeCell ref="E189:E227"/>
    <mergeCell ref="B190:B191"/>
    <mergeCell ref="B192:B193"/>
    <mergeCell ref="B194:B195"/>
    <mergeCell ref="B196:B197"/>
    <mergeCell ref="B198:B199"/>
    <mergeCell ref="B203:B204"/>
    <mergeCell ref="E235:E261"/>
    <mergeCell ref="A238:A239"/>
    <mergeCell ref="B238:B239"/>
    <mergeCell ref="A240:A241"/>
    <mergeCell ref="B240:B241"/>
    <mergeCell ref="A242:A243"/>
    <mergeCell ref="B242:B243"/>
    <mergeCell ref="B231:F231"/>
    <mergeCell ref="A232:A234"/>
    <mergeCell ref="B232:B234"/>
    <mergeCell ref="C232:C234"/>
    <mergeCell ref="D232:D234"/>
    <mergeCell ref="E232:E234"/>
    <mergeCell ref="F232:G232"/>
  </mergeCells>
  <pageMargins left="0.7" right="0.7" top="0.75" bottom="0.75" header="0.3" footer="0.3"/>
  <pageSetup paperSize="9" scale="53" orientation="portrait" r:id="rId1"/>
  <rowBreaks count="5" manualBreakCount="5">
    <brk id="19" max="16383" man="1"/>
    <brk id="83" max="6" man="1"/>
    <brk id="135" max="6" man="1"/>
    <brk id="188" max="6" man="1"/>
    <brk id="22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Единые котловые </vt:lpstr>
      <vt:lpstr>Индивидуальные</vt:lpstr>
      <vt:lpstr>Тех.присоединение стандарт</vt:lpstr>
      <vt:lpstr>'Единые котловые '!Область_печати</vt:lpstr>
      <vt:lpstr>Индивидуальные!Область_печати</vt:lpstr>
      <vt:lpstr>'Тех.присоединение стандарт'!Область_печати</vt:lpstr>
    </vt:vector>
  </TitlesOfParts>
  <Company>ЗАО НЭСК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horoshavina</dc:creator>
  <cp:lastModifiedBy>Анна Гусева</cp:lastModifiedBy>
  <cp:lastPrinted>2016-04-05T10:27:03Z</cp:lastPrinted>
  <dcterms:created xsi:type="dcterms:W3CDTF">2016-02-25T08:08:58Z</dcterms:created>
  <dcterms:modified xsi:type="dcterms:W3CDTF">2019-02-27T10:17:20Z</dcterms:modified>
</cp:coreProperties>
</file>